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30" windowWidth="20490" windowHeight="9435"/>
  </bookViews>
  <sheets>
    <sheet name="จังหวัดสุพรรณบุรี" sheetId="1" r:id="rId1"/>
    <sheet name="รายอำเภอ" sheetId="2" r:id="rId2"/>
  </sheets>
  <calcPr calcId="144525"/>
</workbook>
</file>

<file path=xl/calcChain.xml><?xml version="1.0" encoding="utf-8"?>
<calcChain xmlns="http://schemas.openxmlformats.org/spreadsheetml/2006/main">
  <c r="AJ57" i="2" l="1"/>
  <c r="AI30" i="2"/>
  <c r="BA58" i="2"/>
  <c r="BB58" i="2"/>
  <c r="AJ58" i="2" s="1"/>
  <c r="BA57" i="2"/>
  <c r="BB57" i="2"/>
  <c r="AJ45" i="2"/>
  <c r="AJ46" i="2"/>
  <c r="AJ48" i="2"/>
  <c r="AJ49" i="2"/>
  <c r="AJ51" i="2"/>
  <c r="AJ52" i="2"/>
  <c r="AJ54" i="2"/>
  <c r="AJ55" i="2"/>
  <c r="AJ28" i="2"/>
  <c r="AJ30" i="2"/>
  <c r="AJ31" i="2"/>
  <c r="AJ33" i="2"/>
  <c r="AJ34" i="2"/>
  <c r="AJ36" i="2"/>
  <c r="AJ37" i="2"/>
  <c r="AJ39" i="2"/>
  <c r="AJ40" i="2"/>
  <c r="AJ42" i="2"/>
  <c r="AJ43" i="2"/>
  <c r="AJ27" i="2"/>
  <c r="R15" i="2"/>
  <c r="AJ15" i="2" l="1"/>
  <c r="AJ5" i="2"/>
  <c r="AJ6" i="2"/>
  <c r="AJ7" i="2"/>
  <c r="AJ8" i="2"/>
  <c r="AJ9" i="2"/>
  <c r="AJ10" i="2"/>
  <c r="AJ11" i="2"/>
  <c r="AJ12" i="2"/>
  <c r="AJ13" i="2"/>
  <c r="AJ14" i="2"/>
  <c r="R29" i="2"/>
  <c r="R32" i="2"/>
  <c r="R35" i="2"/>
  <c r="R38" i="2"/>
  <c r="R41" i="2"/>
  <c r="R44" i="2"/>
  <c r="R47" i="2"/>
  <c r="R50" i="2"/>
  <c r="R60" i="2"/>
  <c r="R61" i="2"/>
  <c r="E42" i="1"/>
  <c r="G42" i="1"/>
  <c r="H42" i="1"/>
  <c r="M42" i="1"/>
  <c r="E20" i="1"/>
  <c r="G20" i="1"/>
  <c r="H20" i="1"/>
  <c r="M20" i="1"/>
  <c r="R62" i="2" l="1"/>
  <c r="BB59" i="2"/>
  <c r="AJ59" i="2" s="1"/>
  <c r="I42" i="1"/>
  <c r="I20" i="1"/>
  <c r="Q26" i="2" l="1"/>
  <c r="Q29" i="2"/>
  <c r="Q32" i="2"/>
  <c r="Q35" i="2"/>
  <c r="Q38" i="2"/>
  <c r="Q41" i="2"/>
  <c r="Q44" i="2"/>
  <c r="Q47" i="2"/>
  <c r="Q50" i="2"/>
  <c r="Q53" i="2"/>
  <c r="P53" i="2"/>
  <c r="P50" i="2"/>
  <c r="P47" i="2"/>
  <c r="P44" i="2"/>
  <c r="P41" i="2"/>
  <c r="P38" i="2"/>
  <c r="P35" i="2"/>
  <c r="P32" i="2"/>
  <c r="P29" i="2"/>
  <c r="P26" i="2"/>
  <c r="O53" i="2"/>
  <c r="O50" i="2"/>
  <c r="O47" i="2"/>
  <c r="O44" i="2"/>
  <c r="O41" i="2"/>
  <c r="O38" i="2"/>
  <c r="O35" i="2"/>
  <c r="O32" i="2"/>
  <c r="O29" i="2"/>
  <c r="O26" i="2"/>
  <c r="AY57" i="2" l="1"/>
  <c r="AZ57" i="2"/>
  <c r="AY58" i="2"/>
  <c r="AZ58" i="2"/>
  <c r="AY15" i="2"/>
  <c r="AZ15" i="2"/>
  <c r="BA15" i="2"/>
  <c r="AG27" i="2"/>
  <c r="AH27" i="2"/>
  <c r="AI27" i="2"/>
  <c r="AG28" i="2"/>
  <c r="AH28" i="2"/>
  <c r="AI28" i="2"/>
  <c r="AG30" i="2"/>
  <c r="AH30" i="2"/>
  <c r="AG31" i="2"/>
  <c r="AH31" i="2"/>
  <c r="AI31" i="2"/>
  <c r="AG33" i="2"/>
  <c r="AH33" i="2"/>
  <c r="AI33" i="2"/>
  <c r="AG34" i="2"/>
  <c r="AH34" i="2"/>
  <c r="AI34" i="2"/>
  <c r="AG36" i="2"/>
  <c r="AH36" i="2"/>
  <c r="AI36" i="2"/>
  <c r="AG37" i="2"/>
  <c r="AH37" i="2"/>
  <c r="AI37" i="2"/>
  <c r="AG39" i="2"/>
  <c r="AH39" i="2"/>
  <c r="AI39" i="2"/>
  <c r="AG40" i="2"/>
  <c r="AH40" i="2"/>
  <c r="AI40" i="2"/>
  <c r="AG42" i="2"/>
  <c r="AH42" i="2"/>
  <c r="AI42" i="2"/>
  <c r="AG43" i="2"/>
  <c r="AH43" i="2"/>
  <c r="AI43" i="2"/>
  <c r="AG45" i="2"/>
  <c r="AH45" i="2"/>
  <c r="AI45" i="2"/>
  <c r="AG46" i="2"/>
  <c r="AH46" i="2"/>
  <c r="AI46" i="2"/>
  <c r="AG48" i="2"/>
  <c r="AH48" i="2"/>
  <c r="AI48" i="2"/>
  <c r="AG49" i="2"/>
  <c r="AH49" i="2"/>
  <c r="AI49" i="2"/>
  <c r="AG51" i="2"/>
  <c r="AH51" i="2"/>
  <c r="AI51" i="2"/>
  <c r="AG52" i="2"/>
  <c r="AH52" i="2"/>
  <c r="AI52" i="2"/>
  <c r="AG54" i="2"/>
  <c r="AH54" i="2"/>
  <c r="AI54" i="2"/>
  <c r="AG55" i="2"/>
  <c r="AH55" i="2"/>
  <c r="AI55" i="2"/>
  <c r="AG5" i="2"/>
  <c r="AH5" i="2"/>
  <c r="AI5" i="2"/>
  <c r="AG6" i="2"/>
  <c r="AH6" i="2"/>
  <c r="AI6" i="2"/>
  <c r="AG7" i="2"/>
  <c r="AH7" i="2"/>
  <c r="AI7" i="2"/>
  <c r="AG8" i="2"/>
  <c r="AH8" i="2"/>
  <c r="AI8" i="2"/>
  <c r="AG9" i="2"/>
  <c r="AH9" i="2"/>
  <c r="AI9" i="2"/>
  <c r="AG10" i="2"/>
  <c r="AH10" i="2"/>
  <c r="AI10" i="2"/>
  <c r="AG11" i="2"/>
  <c r="AH11" i="2"/>
  <c r="AI11" i="2"/>
  <c r="AG12" i="2"/>
  <c r="AH12" i="2"/>
  <c r="AI12" i="2"/>
  <c r="AG13" i="2"/>
  <c r="AH13" i="2"/>
  <c r="AI13" i="2"/>
  <c r="AG14" i="2"/>
  <c r="AH14" i="2"/>
  <c r="AI14" i="2"/>
  <c r="O60" i="2"/>
  <c r="P60" i="2"/>
  <c r="Q60" i="2"/>
  <c r="O61" i="2"/>
  <c r="AG58" i="2" s="1"/>
  <c r="P61" i="2"/>
  <c r="Q61" i="2"/>
  <c r="O15" i="2"/>
  <c r="P15" i="2"/>
  <c r="Q15" i="2"/>
  <c r="G18" i="1"/>
  <c r="M19" i="1"/>
  <c r="E19" i="1"/>
  <c r="G19" i="1"/>
  <c r="H19" i="1"/>
  <c r="H18" i="1"/>
  <c r="I18" i="1"/>
  <c r="M41" i="1"/>
  <c r="I41" i="1" s="1"/>
  <c r="E41" i="1"/>
  <c r="G41" i="1"/>
  <c r="H41" i="1"/>
  <c r="I40" i="1"/>
  <c r="H40" i="1"/>
  <c r="G40" i="1"/>
  <c r="G39" i="1"/>
  <c r="H39" i="1"/>
  <c r="I39" i="1"/>
  <c r="G17" i="1"/>
  <c r="H17" i="1"/>
  <c r="I17" i="1"/>
  <c r="AN57" i="2"/>
  <c r="AO57" i="2"/>
  <c r="AO59" i="2" s="1"/>
  <c r="AP57" i="2"/>
  <c r="AQ57" i="2"/>
  <c r="AR57" i="2"/>
  <c r="AS57" i="2"/>
  <c r="AT57" i="2"/>
  <c r="AU57" i="2"/>
  <c r="AU59" i="2" s="1"/>
  <c r="AV57" i="2"/>
  <c r="AW57" i="2"/>
  <c r="AW59" i="2" s="1"/>
  <c r="AX57" i="2"/>
  <c r="AN58" i="2"/>
  <c r="AO58" i="2"/>
  <c r="AP58" i="2"/>
  <c r="AP59" i="2" s="1"/>
  <c r="X59" i="2" s="1"/>
  <c r="AQ58" i="2"/>
  <c r="AR58" i="2"/>
  <c r="AS58" i="2"/>
  <c r="AT58" i="2"/>
  <c r="AT59" i="2" s="1"/>
  <c r="AB59" i="2" s="1"/>
  <c r="AU58" i="2"/>
  <c r="AV58" i="2"/>
  <c r="AW58" i="2"/>
  <c r="AX58" i="2"/>
  <c r="AX59" i="2" s="1"/>
  <c r="AF59" i="2" s="1"/>
  <c r="AQ59" i="2"/>
  <c r="AM59" i="2"/>
  <c r="AM58" i="2"/>
  <c r="AM57" i="2"/>
  <c r="AF55" i="2"/>
  <c r="AE55" i="2"/>
  <c r="AD55" i="2"/>
  <c r="AC55" i="2"/>
  <c r="AB55" i="2"/>
  <c r="AA55" i="2"/>
  <c r="Z55" i="2"/>
  <c r="Y55" i="2"/>
  <c r="X55" i="2"/>
  <c r="W55" i="2"/>
  <c r="V55" i="2"/>
  <c r="U55" i="2"/>
  <c r="AF54" i="2"/>
  <c r="AE54" i="2"/>
  <c r="AD54" i="2"/>
  <c r="AC54" i="2"/>
  <c r="AB54" i="2"/>
  <c r="AA54" i="2"/>
  <c r="Z54" i="2"/>
  <c r="Y54" i="2"/>
  <c r="X54" i="2"/>
  <c r="W54" i="2"/>
  <c r="V54" i="2"/>
  <c r="U54" i="2"/>
  <c r="AF52" i="2"/>
  <c r="AE52" i="2"/>
  <c r="AD52" i="2"/>
  <c r="AC52" i="2"/>
  <c r="AB52" i="2"/>
  <c r="AA52" i="2"/>
  <c r="Z52" i="2"/>
  <c r="Y52" i="2"/>
  <c r="X52" i="2"/>
  <c r="W52" i="2"/>
  <c r="V52" i="2"/>
  <c r="U52" i="2"/>
  <c r="AF51" i="2"/>
  <c r="AE51" i="2"/>
  <c r="AD51" i="2"/>
  <c r="AC51" i="2"/>
  <c r="AB51" i="2"/>
  <c r="AA51" i="2"/>
  <c r="Z51" i="2"/>
  <c r="Y51" i="2"/>
  <c r="X51" i="2"/>
  <c r="W51" i="2"/>
  <c r="V51" i="2"/>
  <c r="U51" i="2"/>
  <c r="AF49" i="2"/>
  <c r="AE49" i="2"/>
  <c r="AD49" i="2"/>
  <c r="AC49" i="2"/>
  <c r="AB49" i="2"/>
  <c r="AA49" i="2"/>
  <c r="Z49" i="2"/>
  <c r="Y49" i="2"/>
  <c r="X49" i="2"/>
  <c r="W49" i="2"/>
  <c r="V49" i="2"/>
  <c r="U49" i="2"/>
  <c r="AF48" i="2"/>
  <c r="AE48" i="2"/>
  <c r="AD48" i="2"/>
  <c r="AC48" i="2"/>
  <c r="AB48" i="2"/>
  <c r="AA48" i="2"/>
  <c r="Z48" i="2"/>
  <c r="Y48" i="2"/>
  <c r="X48" i="2"/>
  <c r="W48" i="2"/>
  <c r="V48" i="2"/>
  <c r="U48" i="2"/>
  <c r="AF46" i="2"/>
  <c r="AE46" i="2"/>
  <c r="AD46" i="2"/>
  <c r="AC46" i="2"/>
  <c r="AB46" i="2"/>
  <c r="AA46" i="2"/>
  <c r="Z46" i="2"/>
  <c r="Y46" i="2"/>
  <c r="X46" i="2"/>
  <c r="W46" i="2"/>
  <c r="V46" i="2"/>
  <c r="U46" i="2"/>
  <c r="AF45" i="2"/>
  <c r="AE45" i="2"/>
  <c r="AD45" i="2"/>
  <c r="AC45" i="2"/>
  <c r="AB45" i="2"/>
  <c r="AA45" i="2"/>
  <c r="Z45" i="2"/>
  <c r="Y45" i="2"/>
  <c r="X45" i="2"/>
  <c r="W45" i="2"/>
  <c r="V45" i="2"/>
  <c r="U45" i="2"/>
  <c r="AF43" i="2"/>
  <c r="AE43" i="2"/>
  <c r="AD43" i="2"/>
  <c r="AC43" i="2"/>
  <c r="AB43" i="2"/>
  <c r="AA43" i="2"/>
  <c r="Z43" i="2"/>
  <c r="Y43" i="2"/>
  <c r="X43" i="2"/>
  <c r="W43" i="2"/>
  <c r="V43" i="2"/>
  <c r="U43" i="2"/>
  <c r="AF42" i="2"/>
  <c r="AE42" i="2"/>
  <c r="AD42" i="2"/>
  <c r="AC42" i="2"/>
  <c r="AB42" i="2"/>
  <c r="AA42" i="2"/>
  <c r="Z42" i="2"/>
  <c r="Y42" i="2"/>
  <c r="X42" i="2"/>
  <c r="W42" i="2"/>
  <c r="V42" i="2"/>
  <c r="U42" i="2"/>
  <c r="AF40" i="2"/>
  <c r="AE40" i="2"/>
  <c r="AD40" i="2"/>
  <c r="AC40" i="2"/>
  <c r="AB40" i="2"/>
  <c r="AA40" i="2"/>
  <c r="Z40" i="2"/>
  <c r="Y40" i="2"/>
  <c r="X40" i="2"/>
  <c r="W40" i="2"/>
  <c r="V40" i="2"/>
  <c r="U40" i="2"/>
  <c r="AF39" i="2"/>
  <c r="AE39" i="2"/>
  <c r="AD39" i="2"/>
  <c r="AC39" i="2"/>
  <c r="AB39" i="2"/>
  <c r="AA39" i="2"/>
  <c r="Z39" i="2"/>
  <c r="Y39" i="2"/>
  <c r="X39" i="2"/>
  <c r="W39" i="2"/>
  <c r="V39" i="2"/>
  <c r="U39" i="2"/>
  <c r="AF37" i="2"/>
  <c r="AE37" i="2"/>
  <c r="AD37" i="2"/>
  <c r="AC37" i="2"/>
  <c r="AB37" i="2"/>
  <c r="AA37" i="2"/>
  <c r="Z37" i="2"/>
  <c r="Y37" i="2"/>
  <c r="X37" i="2"/>
  <c r="W37" i="2"/>
  <c r="V37" i="2"/>
  <c r="U37" i="2"/>
  <c r="AF36" i="2"/>
  <c r="AE36" i="2"/>
  <c r="AD36" i="2"/>
  <c r="AC36" i="2"/>
  <c r="AB36" i="2"/>
  <c r="AA36" i="2"/>
  <c r="Z36" i="2"/>
  <c r="Y36" i="2"/>
  <c r="X36" i="2"/>
  <c r="W36" i="2"/>
  <c r="V36" i="2"/>
  <c r="U36" i="2"/>
  <c r="AF34" i="2"/>
  <c r="AE34" i="2"/>
  <c r="AD34" i="2"/>
  <c r="AC34" i="2"/>
  <c r="AB34" i="2"/>
  <c r="AA34" i="2"/>
  <c r="Z34" i="2"/>
  <c r="Y34" i="2"/>
  <c r="X34" i="2"/>
  <c r="W34" i="2"/>
  <c r="V34" i="2"/>
  <c r="U34" i="2"/>
  <c r="AF33" i="2"/>
  <c r="AE33" i="2"/>
  <c r="AD33" i="2"/>
  <c r="AC33" i="2"/>
  <c r="AB33" i="2"/>
  <c r="AA33" i="2"/>
  <c r="Z33" i="2"/>
  <c r="Y33" i="2"/>
  <c r="X33" i="2"/>
  <c r="W33" i="2"/>
  <c r="V33" i="2"/>
  <c r="U33" i="2"/>
  <c r="AF31" i="2"/>
  <c r="AE31" i="2"/>
  <c r="AD31" i="2"/>
  <c r="AC31" i="2"/>
  <c r="AB31" i="2"/>
  <c r="AA31" i="2"/>
  <c r="Z31" i="2"/>
  <c r="Y31" i="2"/>
  <c r="X31" i="2"/>
  <c r="W31" i="2"/>
  <c r="V31" i="2"/>
  <c r="U31" i="2"/>
  <c r="AF30" i="2"/>
  <c r="AE30" i="2"/>
  <c r="AD30" i="2"/>
  <c r="AC30" i="2"/>
  <c r="AB30" i="2"/>
  <c r="AA30" i="2"/>
  <c r="Z30" i="2"/>
  <c r="Y30" i="2"/>
  <c r="X30" i="2"/>
  <c r="W30" i="2"/>
  <c r="V30" i="2"/>
  <c r="U30" i="2"/>
  <c r="V27" i="2"/>
  <c r="W27" i="2"/>
  <c r="X27" i="2"/>
  <c r="Y27" i="2"/>
  <c r="Z27" i="2"/>
  <c r="AA27" i="2"/>
  <c r="AB27" i="2"/>
  <c r="AC27" i="2"/>
  <c r="AD27" i="2"/>
  <c r="AE27" i="2"/>
  <c r="AF27" i="2"/>
  <c r="V28" i="2"/>
  <c r="W28" i="2"/>
  <c r="X28" i="2"/>
  <c r="Y28" i="2"/>
  <c r="Z28" i="2"/>
  <c r="AA28" i="2"/>
  <c r="AB28" i="2"/>
  <c r="AC28" i="2"/>
  <c r="AD28" i="2"/>
  <c r="AE28" i="2"/>
  <c r="AF28" i="2"/>
  <c r="U28" i="2"/>
  <c r="U27" i="2"/>
  <c r="D60" i="2"/>
  <c r="V57" i="2" s="1"/>
  <c r="E60" i="2"/>
  <c r="W57" i="2" s="1"/>
  <c r="F60" i="2"/>
  <c r="X57" i="2" s="1"/>
  <c r="G60" i="2"/>
  <c r="Y57" i="2" s="1"/>
  <c r="H60" i="2"/>
  <c r="I60" i="2"/>
  <c r="J60" i="2"/>
  <c r="AB57" i="2" s="1"/>
  <c r="K60" i="2"/>
  <c r="AC57" i="2" s="1"/>
  <c r="L60" i="2"/>
  <c r="AD57" i="2" s="1"/>
  <c r="M60" i="2"/>
  <c r="AE57" i="2" s="1"/>
  <c r="N60" i="2"/>
  <c r="AF57" i="2" s="1"/>
  <c r="D61" i="2"/>
  <c r="V58" i="2" s="1"/>
  <c r="E61" i="2"/>
  <c r="E62" i="2" s="1"/>
  <c r="F61" i="2"/>
  <c r="F62" i="2" s="1"/>
  <c r="G61" i="2"/>
  <c r="Y58" i="2" s="1"/>
  <c r="H61" i="2"/>
  <c r="Z58" i="2" s="1"/>
  <c r="I61" i="2"/>
  <c r="I62" i="2" s="1"/>
  <c r="J61" i="2"/>
  <c r="J62" i="2" s="1"/>
  <c r="K61" i="2"/>
  <c r="AC58" i="2" s="1"/>
  <c r="L61" i="2"/>
  <c r="AD58" i="2" s="1"/>
  <c r="M61" i="2"/>
  <c r="M62" i="2" s="1"/>
  <c r="N61" i="2"/>
  <c r="N62" i="2" s="1"/>
  <c r="C61" i="2"/>
  <c r="C60" i="2"/>
  <c r="D62" i="2"/>
  <c r="G62" i="2"/>
  <c r="Y59" i="2" s="1"/>
  <c r="H62" i="2"/>
  <c r="K62" i="2"/>
  <c r="AC59" i="2" s="1"/>
  <c r="L62" i="2"/>
  <c r="C62" i="2"/>
  <c r="U6" i="2"/>
  <c r="V6" i="2"/>
  <c r="W6" i="2"/>
  <c r="X6" i="2"/>
  <c r="Y6" i="2"/>
  <c r="Z6" i="2"/>
  <c r="AA6" i="2"/>
  <c r="AB6" i="2"/>
  <c r="AC6" i="2"/>
  <c r="AD6" i="2"/>
  <c r="AE6" i="2"/>
  <c r="AF6" i="2"/>
  <c r="U7" i="2"/>
  <c r="V7" i="2"/>
  <c r="W7" i="2"/>
  <c r="X7" i="2"/>
  <c r="Y7" i="2"/>
  <c r="Z7" i="2"/>
  <c r="AA7" i="2"/>
  <c r="AB7" i="2"/>
  <c r="AC7" i="2"/>
  <c r="AD7" i="2"/>
  <c r="AE7" i="2"/>
  <c r="AF7" i="2"/>
  <c r="U8" i="2"/>
  <c r="V8" i="2"/>
  <c r="W8" i="2"/>
  <c r="X8" i="2"/>
  <c r="Y8" i="2"/>
  <c r="Z8" i="2"/>
  <c r="AA8" i="2"/>
  <c r="AB8" i="2"/>
  <c r="AC8" i="2"/>
  <c r="AD8" i="2"/>
  <c r="AE8" i="2"/>
  <c r="AF8" i="2"/>
  <c r="U9" i="2"/>
  <c r="V9" i="2"/>
  <c r="W9" i="2"/>
  <c r="X9" i="2"/>
  <c r="Y9" i="2"/>
  <c r="Z9" i="2"/>
  <c r="AA9" i="2"/>
  <c r="AB9" i="2"/>
  <c r="AC9" i="2"/>
  <c r="AD9" i="2"/>
  <c r="AE9" i="2"/>
  <c r="AF9" i="2"/>
  <c r="U10" i="2"/>
  <c r="V10" i="2"/>
  <c r="W10" i="2"/>
  <c r="X10" i="2"/>
  <c r="Y10" i="2"/>
  <c r="Z10" i="2"/>
  <c r="AA10" i="2"/>
  <c r="AB10" i="2"/>
  <c r="AC10" i="2"/>
  <c r="AD10" i="2"/>
  <c r="AE10" i="2"/>
  <c r="AF10" i="2"/>
  <c r="U11" i="2"/>
  <c r="V11" i="2"/>
  <c r="W11" i="2"/>
  <c r="X11" i="2"/>
  <c r="Y11" i="2"/>
  <c r="Z11" i="2"/>
  <c r="AA11" i="2"/>
  <c r="AB11" i="2"/>
  <c r="AC11" i="2"/>
  <c r="AD11" i="2"/>
  <c r="AE11" i="2"/>
  <c r="AF11" i="2"/>
  <c r="U12" i="2"/>
  <c r="V12" i="2"/>
  <c r="W12" i="2"/>
  <c r="X12" i="2"/>
  <c r="Y12" i="2"/>
  <c r="Z12" i="2"/>
  <c r="AA12" i="2"/>
  <c r="AB12" i="2"/>
  <c r="AC12" i="2"/>
  <c r="AD12" i="2"/>
  <c r="AE12" i="2"/>
  <c r="AF12" i="2"/>
  <c r="U13" i="2"/>
  <c r="V13" i="2"/>
  <c r="W13" i="2"/>
  <c r="X13" i="2"/>
  <c r="Y13" i="2"/>
  <c r="Z13" i="2"/>
  <c r="AA13" i="2"/>
  <c r="AB13" i="2"/>
  <c r="AC13" i="2"/>
  <c r="AD13" i="2"/>
  <c r="AE13" i="2"/>
  <c r="AF13" i="2"/>
  <c r="U14" i="2"/>
  <c r="V14" i="2"/>
  <c r="W14" i="2"/>
  <c r="X14" i="2"/>
  <c r="Y14" i="2"/>
  <c r="Z14" i="2"/>
  <c r="AA14" i="2"/>
  <c r="AB14" i="2"/>
  <c r="AC14" i="2"/>
  <c r="AD14" i="2"/>
  <c r="AE14" i="2"/>
  <c r="AF14" i="2"/>
  <c r="V5" i="2"/>
  <c r="W5" i="2"/>
  <c r="X5" i="2"/>
  <c r="Y5" i="2"/>
  <c r="Z5" i="2"/>
  <c r="AA5" i="2"/>
  <c r="AB5" i="2"/>
  <c r="AC5" i="2"/>
  <c r="AD5" i="2"/>
  <c r="AE5" i="2"/>
  <c r="AF5" i="2"/>
  <c r="U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I27" i="1"/>
  <c r="H27" i="1"/>
  <c r="G27" i="1"/>
  <c r="I38" i="1"/>
  <c r="I37" i="1"/>
  <c r="I36" i="1"/>
  <c r="I35" i="1"/>
  <c r="I34" i="1"/>
  <c r="I33" i="1"/>
  <c r="I32" i="1"/>
  <c r="I31" i="1"/>
  <c r="I30" i="1"/>
  <c r="I29" i="1"/>
  <c r="I28" i="1"/>
  <c r="D15" i="2"/>
  <c r="V15" i="2" s="1"/>
  <c r="E15" i="2"/>
  <c r="W15" i="2" s="1"/>
  <c r="F15" i="2"/>
  <c r="X15" i="2" s="1"/>
  <c r="G15" i="2"/>
  <c r="Y15" i="2" s="1"/>
  <c r="H15" i="2"/>
  <c r="Z15" i="2" s="1"/>
  <c r="I15" i="2"/>
  <c r="AA15" i="2" s="1"/>
  <c r="J15" i="2"/>
  <c r="AB15" i="2" s="1"/>
  <c r="K15" i="2"/>
  <c r="AC15" i="2" s="1"/>
  <c r="L15" i="2"/>
  <c r="AD15" i="2" s="1"/>
  <c r="M15" i="2"/>
  <c r="AE15" i="2" s="1"/>
  <c r="N15" i="2"/>
  <c r="AF15" i="2" s="1"/>
  <c r="C15" i="2"/>
  <c r="U15" i="2" s="1"/>
  <c r="AY59" i="2" l="1"/>
  <c r="AG57" i="2"/>
  <c r="AG15" i="2"/>
  <c r="BA59" i="2"/>
  <c r="AI58" i="2"/>
  <c r="AI15" i="2"/>
  <c r="AH58" i="2"/>
  <c r="AZ59" i="2"/>
  <c r="AH15" i="2"/>
  <c r="Q62" i="2"/>
  <c r="AI57" i="2"/>
  <c r="P62" i="2"/>
  <c r="AH57" i="2"/>
  <c r="O62" i="2"/>
  <c r="I19" i="1"/>
  <c r="AE58" i="2"/>
  <c r="W58" i="2"/>
  <c r="U59" i="2"/>
  <c r="AE59" i="2"/>
  <c r="W59" i="2"/>
  <c r="AB58" i="2"/>
  <c r="AV59" i="2"/>
  <c r="AD59" i="2" s="1"/>
  <c r="AN59" i="2"/>
  <c r="V59" i="2" s="1"/>
  <c r="AA58" i="2"/>
  <c r="U57" i="2"/>
  <c r="AS59" i="2"/>
  <c r="AA59" i="2" s="1"/>
  <c r="AF58" i="2"/>
  <c r="X58" i="2"/>
  <c r="U58" i="2"/>
  <c r="AR59" i="2"/>
  <c r="Z59" i="2" s="1"/>
  <c r="Z57" i="2"/>
  <c r="AA57" i="2"/>
  <c r="H6" i="1"/>
  <c r="H7" i="1"/>
  <c r="H8" i="1"/>
  <c r="H9" i="1"/>
  <c r="H10" i="1"/>
  <c r="H11" i="1"/>
  <c r="H12" i="1"/>
  <c r="H13" i="1"/>
  <c r="H14" i="1"/>
  <c r="H15" i="1"/>
  <c r="H16" i="1"/>
  <c r="H5" i="1"/>
  <c r="G6" i="1"/>
  <c r="G7" i="1"/>
  <c r="G8" i="1"/>
  <c r="G9" i="1"/>
  <c r="G10" i="1"/>
  <c r="G11" i="1"/>
  <c r="G12" i="1"/>
  <c r="G13" i="1"/>
  <c r="G14" i="1"/>
  <c r="G15" i="1"/>
  <c r="G16" i="1"/>
  <c r="G5" i="1"/>
  <c r="I6" i="1"/>
  <c r="I7" i="1"/>
  <c r="I8" i="1"/>
  <c r="I9" i="1"/>
  <c r="I10" i="1"/>
  <c r="I11" i="1"/>
  <c r="I12" i="1"/>
  <c r="I13" i="1"/>
  <c r="I14" i="1"/>
  <c r="I15" i="1"/>
  <c r="I16" i="1"/>
  <c r="I5" i="1"/>
  <c r="AG59" i="2" l="1"/>
  <c r="AI59" i="2"/>
  <c r="AH59" i="2"/>
</calcChain>
</file>

<file path=xl/sharedStrings.xml><?xml version="1.0" encoding="utf-8"?>
<sst xmlns="http://schemas.openxmlformats.org/spreadsheetml/2006/main" count="344" uniqueCount="69">
  <si>
    <t>ผลรวมทั้งหมด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</si>
  <si>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</si>
  <si>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</si>
  <si>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</si>
  <si>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</si>
  <si>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</si>
  <si>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</si>
  <si>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</si>
  <si>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</si>
  <si>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</si>
  <si>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</si>
  <si>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</si>
  <si>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</si>
  <si>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 xml:space="preserve">ชาย </t>
  </si>
  <si>
    <t>หญิง</t>
  </si>
  <si>
    <t>รวม</t>
  </si>
  <si>
    <t>ปี พ.ศ.</t>
  </si>
  <si>
    <t>จำนวนตาย (คน)</t>
  </si>
  <si>
    <t>จำนวนประชากรกลางปี</t>
  </si>
  <si>
    <t>2. จำนวนประชากรกลางปี จากกรมการปกครอง กระทรวงมหาดไทย (http://203.113.86.149/xstat/p5272_07.html)</t>
  </si>
  <si>
    <t>ที่มา :</t>
  </si>
  <si>
    <t>1.อ.เมือง</t>
  </si>
  <si>
    <t>10.อ.หนองหญ้าไซ</t>
  </si>
  <si>
    <t>2.อ.เดิมบาง</t>
  </si>
  <si>
    <t>3.อ.ด่านช้าง</t>
  </si>
  <si>
    <t>4.อ.บางปลาม้า</t>
  </si>
  <si>
    <t>5.อ.ศรีประจันต์</t>
  </si>
  <si>
    <t>6.อ.ดอนเจดีย์</t>
  </si>
  <si>
    <t>7.อ.สองพี่น้อง</t>
  </si>
  <si>
    <t>8.อ.สามชุก</t>
  </si>
  <si>
    <t>9.อ.อู่ทอง</t>
  </si>
  <si>
    <t>ไม่ทราบที่อยู่</t>
  </si>
  <si>
    <t>รวมทั้งหมด</t>
  </si>
  <si>
    <t>อำเภอ</t>
  </si>
  <si>
    <t>ชาย</t>
  </si>
  <si>
    <t>1. จำนวนการตายจากสำนักนโยบายและยุทธศาสตร์  กระทรวงสาธารณสุข (อ้างอิงจากกรมการปกครอง กระทรวงมหาดไทย)</t>
  </si>
  <si>
    <t>อัตราตายต่อประชากร 1,000 คน</t>
  </si>
  <si>
    <t>อัตราตายต่อประชากร100,000 คน</t>
  </si>
  <si>
    <t>พ.ศ.2542</t>
  </si>
  <si>
    <t>พ.ศ.2543</t>
  </si>
  <si>
    <t>พ.ศ.2544</t>
  </si>
  <si>
    <t>พ.ศ.2545</t>
  </si>
  <si>
    <t>พ.ศ.2546</t>
  </si>
  <si>
    <t>พ.ศ.2547</t>
  </si>
  <si>
    <t>พ.ศ.2548</t>
  </si>
  <si>
    <t>พ.ศ.2549</t>
  </si>
  <si>
    <t>พ.ศ.2550</t>
  </si>
  <si>
    <t>พ.ศ.2551</t>
  </si>
  <si>
    <t>พ.ศ.2552</t>
  </si>
  <si>
    <t>พ.ศ.2553</t>
  </si>
  <si>
    <t>อัตราตาย ต่อประชากร 100,000  คน</t>
  </si>
  <si>
    <t>2554</t>
  </si>
  <si>
    <t>2555</t>
  </si>
  <si>
    <t>2556</t>
  </si>
  <si>
    <t>พ.ศ.2554</t>
  </si>
  <si>
    <t>พ.ศ.2555</t>
  </si>
  <si>
    <t>พ.ศ.2556</t>
  </si>
  <si>
    <t>2557</t>
  </si>
  <si>
    <t>ตารางที่ 1 จำนวนและอัตราตายต่อประชากร 100,000  คน จำแนกตามเพศ ปี พ.ศ. 2542-2557 จ.สุพรรณบุรี</t>
  </si>
  <si>
    <t>Update by  Pratheep Dokmontha</t>
  </si>
  <si>
    <t>Update by Pratheep Dokmontha</t>
  </si>
  <si>
    <r>
      <t xml:space="preserve">ตารางที่ 2 จำนวนและอัตราตายต่อประชากร </t>
    </r>
    <r>
      <rPr>
        <b/>
        <sz val="12"/>
        <color rgb="FF0070C0"/>
        <rFont val="Calibri"/>
        <family val="2"/>
        <scheme val="minor"/>
      </rPr>
      <t xml:space="preserve">1,000 </t>
    </r>
    <r>
      <rPr>
        <sz val="12"/>
        <color rgb="FF0070C0"/>
        <rFont val="Calibri"/>
        <family val="2"/>
        <scheme val="minor"/>
      </rPr>
      <t xml:space="preserve">  คน จำแนกตามเพศ ปี พ.ศ. 2542-2557 จ.สุพรรณบุรี</t>
    </r>
  </si>
  <si>
    <t>พ.ศ.2557</t>
  </si>
  <si>
    <t>จำนวนการตาย  จำแนกรายอำเภอ  ปี พ.ศ. 2542-2557 จ.สุพรรณบุรี</t>
  </si>
  <si>
    <t>จำนวนการตาย  จำแนกตามเพศ  และรายอำเภอ  ปี พ.ศ. 2542-2557 จ.สุพรรณบุรี</t>
  </si>
  <si>
    <t>ตารางแสดง อัตราตาย ต่อประชากร 100,000  คน  จำแนกรายอำเภอ  ปี พ.ศ. 2542-2557 จ.สุพรรณบุรี</t>
  </si>
  <si>
    <t>ตารางแสดง อัตราตาย ต่อประชากร 100,000  คน  จำแนกตามเพศ  และ รายอำเภอ  ปี พ.ศ. 2542-2557 จ.สุพรรณบุรี</t>
  </si>
  <si>
    <t>จำนวนประชากรกลางปี จำแนกตามเพศ  และรายอำเภอ จ.สุพรรณบุรี  ปี พ.ศ.2542-2557</t>
  </si>
  <si>
    <t>จำนวนประชากรกลางปี จำแนกรายอำเภอ จ.สุพรรณบุรี  ปี พ.ศ.2542-2557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</si>
</sst>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b/>
      <sz val="10"/>
      <color theme="1"/>
      <name val="Calibri"/>
      <family val="2"/>
      <charset val="222"/>
      <scheme val="minor"/>
    </font>
    <font>
      <sz val="9"/>
      <color theme="1"/>
      <name val="Calibri"/>
      <family val="2"/>
      <charset val="22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8"/>
      <color theme="1"/>
      <name val="Calibri"/>
      <family val="2"/>
      <charset val="222"/>
      <scheme val="minor"/>
    </font>
    <font>
      <b/>
      <sz val="8"/>
      <color theme="1"/>
      <name val="Calibri"/>
      <family val="2"/>
      <charset val="222"/>
      <scheme val="minor"/>
    </font>
    <font>
      <sz val="11"/>
      <color rgb="FF0000FF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9"/>
      <name val="Arial"/>
      <family val="2"/>
    </font>
    <font>
      <b/>
      <sz val="12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6" tint="-0.249977111117893"/>
      <name val="Tahoma"/>
      <family val="2"/>
    </font>
    <font>
      <sz val="10"/>
      <color rgb="FF00B0F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99"/>
        <bgColor theme="4" tint="0.79998168889431442"/>
      </patternFill>
    </fill>
    <fill>
      <patternFill patternType="solid">
        <fgColor rgb="FF0099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4" tint="0.39994506668294322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4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theme="4" tint="-0.24994659260841701"/>
      </right>
      <top/>
      <bottom style="thin">
        <color theme="4" tint="0.3999755851924192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0.39997558519241921"/>
      </bottom>
      <diagonal/>
    </border>
    <border>
      <left style="thin">
        <color theme="4" tint="-0.24994659260841701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theme="4" tint="-0.24994659260841701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-0.24994659260841701"/>
      </right>
      <top/>
      <bottom style="double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double">
        <color indexed="64"/>
      </bottom>
      <diagonal/>
    </border>
    <border>
      <left style="thin">
        <color theme="4" tint="-0.24994659260841701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7" fillId="0" borderId="0" xfId="0" applyFont="1"/>
    <xf numFmtId="165" fontId="7" fillId="0" borderId="1" xfId="1" applyNumberFormat="1" applyFont="1" applyBorder="1"/>
    <xf numFmtId="164" fontId="7" fillId="0" borderId="1" xfId="1" applyNumberFormat="1" applyFont="1" applyBorder="1"/>
    <xf numFmtId="0" fontId="7" fillId="0" borderId="0" xfId="0" applyFont="1" applyAlignment="1">
      <alignment horizontal="center"/>
    </xf>
    <xf numFmtId="165" fontId="7" fillId="0" borderId="10" xfId="1" applyNumberFormat="1" applyFont="1" applyBorder="1"/>
    <xf numFmtId="165" fontId="7" fillId="0" borderId="9" xfId="1" applyNumberFormat="1" applyFont="1" applyBorder="1"/>
    <xf numFmtId="165" fontId="7" fillId="0" borderId="11" xfId="1" applyNumberFormat="1" applyFont="1" applyBorder="1"/>
    <xf numFmtId="165" fontId="7" fillId="0" borderId="12" xfId="1" applyNumberFormat="1" applyFont="1" applyBorder="1"/>
    <xf numFmtId="164" fontId="7" fillId="0" borderId="12" xfId="1" applyNumberFormat="1" applyFont="1" applyBorder="1"/>
    <xf numFmtId="165" fontId="7" fillId="0" borderId="13" xfId="1" applyNumberFormat="1" applyFont="1" applyBorder="1"/>
    <xf numFmtId="0" fontId="6" fillId="3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right"/>
    </xf>
    <xf numFmtId="164" fontId="7" fillId="3" borderId="15" xfId="1" applyNumberFormat="1" applyFont="1" applyFill="1" applyBorder="1"/>
    <xf numFmtId="164" fontId="7" fillId="3" borderId="16" xfId="1" applyNumberFormat="1" applyFont="1" applyFill="1" applyBorder="1"/>
    <xf numFmtId="165" fontId="7" fillId="3" borderId="15" xfId="1" applyNumberFormat="1" applyFont="1" applyFill="1" applyBorder="1"/>
    <xf numFmtId="165" fontId="7" fillId="3" borderId="16" xfId="1" applyNumberFormat="1" applyFont="1" applyFill="1" applyBorder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5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8" fillId="0" borderId="0" xfId="0" applyFont="1"/>
    <xf numFmtId="0" fontId="9" fillId="3" borderId="0" xfId="0" applyFont="1" applyFill="1" applyAlignment="1">
      <alignment horizontal="left"/>
    </xf>
    <xf numFmtId="0" fontId="2" fillId="5" borderId="18" xfId="0" applyFont="1" applyFill="1" applyBorder="1"/>
    <xf numFmtId="0" fontId="2" fillId="0" borderId="20" xfId="0" applyFont="1" applyBorder="1" applyAlignment="1">
      <alignment horizontal="left"/>
    </xf>
    <xf numFmtId="0" fontId="12" fillId="6" borderId="20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right"/>
    </xf>
    <xf numFmtId="0" fontId="3" fillId="2" borderId="25" xfId="0" applyFont="1" applyFill="1" applyBorder="1" applyAlignment="1">
      <alignment horizontal="right"/>
    </xf>
    <xf numFmtId="0" fontId="2" fillId="0" borderId="26" xfId="0" applyNumberFormat="1" applyFont="1" applyBorder="1"/>
    <xf numFmtId="0" fontId="2" fillId="0" borderId="27" xfId="0" applyNumberFormat="1" applyFont="1" applyBorder="1"/>
    <xf numFmtId="0" fontId="2" fillId="0" borderId="28" xfId="0" applyNumberFormat="1" applyFont="1" applyBorder="1"/>
    <xf numFmtId="0" fontId="12" fillId="6" borderId="26" xfId="0" applyNumberFormat="1" applyFont="1" applyFill="1" applyBorder="1"/>
    <xf numFmtId="0" fontId="12" fillId="6" borderId="27" xfId="0" applyNumberFormat="1" applyFont="1" applyFill="1" applyBorder="1"/>
    <xf numFmtId="0" fontId="12" fillId="6" borderId="28" xfId="0" applyNumberFormat="1" applyFont="1" applyFill="1" applyBorder="1"/>
    <xf numFmtId="0" fontId="3" fillId="7" borderId="31" xfId="0" applyFont="1" applyFill="1" applyBorder="1" applyAlignment="1">
      <alignment horizontal="left"/>
    </xf>
    <xf numFmtId="0" fontId="2" fillId="0" borderId="32" xfId="0" applyFont="1" applyBorder="1" applyAlignment="1">
      <alignment horizontal="left" indent="1"/>
    </xf>
    <xf numFmtId="0" fontId="3" fillId="2" borderId="33" xfId="0" applyFont="1" applyFill="1" applyBorder="1" applyAlignment="1">
      <alignment horizontal="left"/>
    </xf>
    <xf numFmtId="0" fontId="3" fillId="7" borderId="34" xfId="0" applyNumberFormat="1" applyFont="1" applyFill="1" applyBorder="1"/>
    <xf numFmtId="0" fontId="3" fillId="7" borderId="35" xfId="0" applyNumberFormat="1" applyFont="1" applyFill="1" applyBorder="1"/>
    <xf numFmtId="0" fontId="3" fillId="7" borderId="36" xfId="0" applyNumberFormat="1" applyFont="1" applyFill="1" applyBorder="1"/>
    <xf numFmtId="0" fontId="3" fillId="2" borderId="37" xfId="0" applyNumberFormat="1" applyFont="1" applyFill="1" applyBorder="1"/>
    <xf numFmtId="0" fontId="2" fillId="3" borderId="0" xfId="0" applyFont="1" applyFill="1"/>
    <xf numFmtId="0" fontId="3" fillId="3" borderId="0" xfId="0" applyFont="1" applyFill="1" applyBorder="1" applyAlignment="1">
      <alignment horizontal="left"/>
    </xf>
    <xf numFmtId="0" fontId="3" fillId="3" borderId="0" xfId="0" applyNumberFormat="1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left"/>
    </xf>
    <xf numFmtId="0" fontId="14" fillId="3" borderId="0" xfId="0" applyNumberFormat="1" applyFont="1" applyFill="1" applyBorder="1"/>
    <xf numFmtId="0" fontId="6" fillId="8" borderId="2" xfId="0" applyFont="1" applyFill="1" applyBorder="1" applyAlignment="1">
      <alignment horizontal="right"/>
    </xf>
    <xf numFmtId="0" fontId="6" fillId="8" borderId="1" xfId="0" applyFont="1" applyFill="1" applyBorder="1" applyAlignment="1">
      <alignment horizontal="right"/>
    </xf>
    <xf numFmtId="0" fontId="6" fillId="8" borderId="9" xfId="0" applyFont="1" applyFill="1" applyBorder="1" applyAlignment="1">
      <alignment horizontal="right"/>
    </xf>
    <xf numFmtId="0" fontId="15" fillId="3" borderId="0" xfId="0" applyFont="1" applyFill="1"/>
    <xf numFmtId="165" fontId="15" fillId="0" borderId="10" xfId="1" applyNumberFormat="1" applyFont="1" applyBorder="1"/>
    <xf numFmtId="165" fontId="15" fillId="0" borderId="1" xfId="1" applyNumberFormat="1" applyFont="1" applyBorder="1"/>
    <xf numFmtId="165" fontId="15" fillId="3" borderId="15" xfId="1" applyNumberFormat="1" applyFont="1" applyFill="1" applyBorder="1"/>
    <xf numFmtId="164" fontId="15" fillId="0" borderId="1" xfId="1" applyNumberFormat="1" applyFont="1" applyBorder="1"/>
    <xf numFmtId="164" fontId="15" fillId="3" borderId="15" xfId="1" applyNumberFormat="1" applyFont="1" applyFill="1" applyBorder="1"/>
    <xf numFmtId="165" fontId="15" fillId="0" borderId="9" xfId="1" applyNumberFormat="1" applyFont="1" applyBorder="1"/>
    <xf numFmtId="165" fontId="15" fillId="0" borderId="11" xfId="1" applyNumberFormat="1" applyFont="1" applyBorder="1"/>
    <xf numFmtId="165" fontId="15" fillId="0" borderId="12" xfId="1" applyNumberFormat="1" applyFont="1" applyBorder="1"/>
    <xf numFmtId="164" fontId="15" fillId="0" borderId="12" xfId="1" applyNumberFormat="1" applyFont="1" applyBorder="1"/>
    <xf numFmtId="165" fontId="15" fillId="0" borderId="13" xfId="1" applyNumberFormat="1" applyFont="1" applyBorder="1"/>
    <xf numFmtId="0" fontId="16" fillId="3" borderId="0" xfId="0" applyFont="1" applyFill="1" applyAlignment="1">
      <alignment horizontal="left"/>
    </xf>
    <xf numFmtId="0" fontId="6" fillId="11" borderId="14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right"/>
    </xf>
    <xf numFmtId="0" fontId="6" fillId="10" borderId="1" xfId="0" applyFont="1" applyFill="1" applyBorder="1" applyAlignment="1">
      <alignment horizontal="right"/>
    </xf>
    <xf numFmtId="0" fontId="6" fillId="10" borderId="15" xfId="0" applyFont="1" applyFill="1" applyBorder="1" applyAlignment="1">
      <alignment horizontal="right"/>
    </xf>
    <xf numFmtId="0" fontId="6" fillId="10" borderId="9" xfId="0" applyFont="1" applyFill="1" applyBorder="1" applyAlignment="1">
      <alignment horizontal="right"/>
    </xf>
    <xf numFmtId="0" fontId="2" fillId="3" borderId="0" xfId="0" applyFont="1" applyFill="1" applyBorder="1"/>
    <xf numFmtId="0" fontId="5" fillId="3" borderId="0" xfId="0" applyFont="1" applyFill="1" applyBorder="1"/>
    <xf numFmtId="0" fontId="13" fillId="3" borderId="0" xfId="0" applyFont="1" applyFill="1" applyBorder="1"/>
    <xf numFmtId="0" fontId="1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2" fontId="2" fillId="0" borderId="26" xfId="0" applyNumberFormat="1" applyFont="1" applyBorder="1"/>
    <xf numFmtId="0" fontId="2" fillId="0" borderId="39" xfId="0" applyFont="1" applyBorder="1" applyAlignment="1">
      <alignment horizontal="left" indent="1"/>
    </xf>
    <xf numFmtId="0" fontId="2" fillId="0" borderId="40" xfId="0" applyNumberFormat="1" applyFont="1" applyBorder="1"/>
    <xf numFmtId="0" fontId="2" fillId="0" borderId="41" xfId="0" applyNumberFormat="1" applyFont="1" applyBorder="1"/>
    <xf numFmtId="0" fontId="2" fillId="0" borderId="42" xfId="0" applyNumberFormat="1" applyFont="1" applyBorder="1"/>
    <xf numFmtId="2" fontId="2" fillId="0" borderId="40" xfId="0" applyNumberFormat="1" applyFont="1" applyBorder="1"/>
    <xf numFmtId="2" fontId="3" fillId="2" borderId="37" xfId="0" applyNumberFormat="1" applyFont="1" applyFill="1" applyBorder="1"/>
    <xf numFmtId="0" fontId="19" fillId="3" borderId="0" xfId="0" applyFont="1" applyFill="1"/>
    <xf numFmtId="0" fontId="20" fillId="3" borderId="0" xfId="0" applyFont="1" applyFill="1"/>
    <xf numFmtId="0" fontId="20" fillId="3" borderId="0" xfId="0" applyFont="1" applyFill="1" applyAlignment="1">
      <alignment horizontal="right"/>
    </xf>
    <xf numFmtId="0" fontId="20" fillId="3" borderId="0" xfId="0" applyFont="1" applyFill="1" applyAlignment="1">
      <alignment horizontal="center"/>
    </xf>
    <xf numFmtId="0" fontId="22" fillId="3" borderId="0" xfId="0" applyFont="1" applyFill="1" applyAlignment="1">
      <alignment horizontal="right"/>
    </xf>
    <xf numFmtId="0" fontId="22" fillId="3" borderId="0" xfId="0" applyFont="1" applyFill="1"/>
    <xf numFmtId="0" fontId="21" fillId="3" borderId="0" xfId="0" applyFont="1" applyFill="1" applyAlignment="1"/>
    <xf numFmtId="0" fontId="21" fillId="3" borderId="0" xfId="0" applyFont="1" applyFill="1"/>
    <xf numFmtId="0" fontId="2" fillId="12" borderId="21" xfId="0" applyFont="1" applyFill="1" applyBorder="1"/>
    <xf numFmtId="0" fontId="2" fillId="12" borderId="18" xfId="0" applyFont="1" applyFill="1" applyBorder="1"/>
    <xf numFmtId="0" fontId="10" fillId="12" borderId="18" xfId="0" applyFont="1" applyFill="1" applyBorder="1"/>
    <xf numFmtId="0" fontId="5" fillId="13" borderId="23" xfId="0" applyFont="1" applyFill="1" applyBorder="1" applyAlignment="1">
      <alignment horizontal="right"/>
    </xf>
    <xf numFmtId="0" fontId="5" fillId="13" borderId="24" xfId="0" applyFont="1" applyFill="1" applyBorder="1" applyAlignment="1">
      <alignment horizontal="right"/>
    </xf>
    <xf numFmtId="0" fontId="11" fillId="12" borderId="21" xfId="0" applyFont="1" applyFill="1" applyBorder="1" applyAlignment="1">
      <alignment horizontal="center"/>
    </xf>
    <xf numFmtId="0" fontId="3" fillId="12" borderId="23" xfId="0" applyNumberFormat="1" applyFont="1" applyFill="1" applyBorder="1"/>
    <xf numFmtId="0" fontId="3" fillId="12" borderId="24" xfId="0" applyNumberFormat="1" applyFont="1" applyFill="1" applyBorder="1"/>
    <xf numFmtId="0" fontId="3" fillId="12" borderId="25" xfId="0" applyNumberFormat="1" applyFont="1" applyFill="1" applyBorder="1"/>
    <xf numFmtId="0" fontId="3" fillId="13" borderId="21" xfId="0" applyFont="1" applyFill="1" applyBorder="1" applyAlignment="1">
      <alignment horizontal="center"/>
    </xf>
    <xf numFmtId="0" fontId="3" fillId="13" borderId="23" xfId="0" applyNumberFormat="1" applyFont="1" applyFill="1" applyBorder="1"/>
    <xf numFmtId="0" fontId="3" fillId="13" borderId="24" xfId="0" applyNumberFormat="1" applyFont="1" applyFill="1" applyBorder="1"/>
    <xf numFmtId="0" fontId="3" fillId="13" borderId="25" xfId="0" applyNumberFormat="1" applyFont="1" applyFill="1" applyBorder="1"/>
    <xf numFmtId="0" fontId="11" fillId="12" borderId="18" xfId="0" applyFont="1" applyFill="1" applyBorder="1"/>
    <xf numFmtId="0" fontId="5" fillId="13" borderId="25" xfId="0" applyFont="1" applyFill="1" applyBorder="1" applyAlignment="1">
      <alignment horizontal="right"/>
    </xf>
    <xf numFmtId="2" fontId="11" fillId="12" borderId="38" xfId="0" applyNumberFormat="1" applyFont="1" applyFill="1" applyBorder="1"/>
    <xf numFmtId="0" fontId="5" fillId="14" borderId="23" xfId="0" applyFont="1" applyFill="1" applyBorder="1" applyAlignment="1">
      <alignment horizontal="right"/>
    </xf>
    <xf numFmtId="0" fontId="5" fillId="14" borderId="24" xfId="0" applyFont="1" applyFill="1" applyBorder="1" applyAlignment="1">
      <alignment horizontal="right"/>
    </xf>
    <xf numFmtId="0" fontId="5" fillId="14" borderId="25" xfId="0" applyFont="1" applyFill="1" applyBorder="1" applyAlignment="1">
      <alignment horizontal="right"/>
    </xf>
    <xf numFmtId="0" fontId="11" fillId="15" borderId="21" xfId="0" applyFont="1" applyFill="1" applyBorder="1" applyAlignment="1">
      <alignment horizontal="center"/>
    </xf>
    <xf numFmtId="0" fontId="3" fillId="15" borderId="23" xfId="0" applyNumberFormat="1" applyFont="1" applyFill="1" applyBorder="1"/>
    <xf numFmtId="0" fontId="3" fillId="15" borderId="24" xfId="0" applyNumberFormat="1" applyFont="1" applyFill="1" applyBorder="1"/>
    <xf numFmtId="0" fontId="3" fillId="15" borderId="25" xfId="0" applyNumberFormat="1" applyFont="1" applyFill="1" applyBorder="1"/>
    <xf numFmtId="0" fontId="23" fillId="3" borderId="0" xfId="0" applyFont="1" applyFill="1"/>
    <xf numFmtId="0" fontId="24" fillId="3" borderId="0" xfId="0" applyFont="1" applyFill="1"/>
    <xf numFmtId="0" fontId="25" fillId="3" borderId="0" xfId="0" applyFont="1" applyFill="1"/>
    <xf numFmtId="0" fontId="25" fillId="0" borderId="0" xfId="0" applyFont="1"/>
    <xf numFmtId="2" fontId="7" fillId="0" borderId="0" xfId="0" applyNumberFormat="1" applyFont="1"/>
    <xf numFmtId="165" fontId="15" fillId="3" borderId="0" xfId="1" applyNumberFormat="1" applyFont="1" applyFill="1" applyBorder="1"/>
    <xf numFmtId="164" fontId="15" fillId="3" borderId="0" xfId="1" applyNumberFormat="1" applyFont="1" applyFill="1" applyBorder="1"/>
    <xf numFmtId="165" fontId="26" fillId="0" borderId="12" xfId="1" applyNumberFormat="1" applyFont="1" applyBorder="1"/>
    <xf numFmtId="165" fontId="26" fillId="0" borderId="13" xfId="1" applyNumberFormat="1" applyFont="1" applyBorder="1"/>
    <xf numFmtId="3" fontId="2" fillId="0" borderId="38" xfId="0" applyNumberFormat="1" applyFont="1" applyBorder="1" applyAlignment="1">
      <alignment horizontal="right"/>
    </xf>
    <xf numFmtId="0" fontId="10" fillId="5" borderId="19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3" fontId="2" fillId="0" borderId="28" xfId="0" applyNumberFormat="1" applyFont="1" applyBorder="1"/>
    <xf numFmtId="3" fontId="3" fillId="15" borderId="25" xfId="0" applyNumberFormat="1" applyFont="1" applyFill="1" applyBorder="1"/>
    <xf numFmtId="3" fontId="2" fillId="0" borderId="0" xfId="0" applyNumberFormat="1" applyFont="1"/>
    <xf numFmtId="0" fontId="0" fillId="12" borderId="19" xfId="0" applyFill="1" applyBorder="1" applyAlignment="1"/>
    <xf numFmtId="0" fontId="5" fillId="13" borderId="38" xfId="0" applyFont="1" applyFill="1" applyBorder="1" applyAlignment="1">
      <alignment horizontal="right"/>
    </xf>
    <xf numFmtId="0" fontId="2" fillId="15" borderId="19" xfId="0" applyFont="1" applyFill="1" applyBorder="1"/>
    <xf numFmtId="0" fontId="3" fillId="2" borderId="38" xfId="0" applyFont="1" applyFill="1" applyBorder="1" applyAlignment="1">
      <alignment horizontal="right"/>
    </xf>
    <xf numFmtId="0" fontId="2" fillId="5" borderId="0" xfId="0" applyFont="1" applyFill="1"/>
    <xf numFmtId="3" fontId="2" fillId="0" borderId="44" xfId="0" applyNumberFormat="1" applyFont="1" applyBorder="1"/>
    <xf numFmtId="0" fontId="3" fillId="2" borderId="33" xfId="0" applyNumberFormat="1" applyFont="1" applyFill="1" applyBorder="1"/>
    <xf numFmtId="2" fontId="2" fillId="5" borderId="26" xfId="0" applyNumberFormat="1" applyFont="1" applyFill="1" applyBorder="1"/>
    <xf numFmtId="0" fontId="6" fillId="11" borderId="6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15" borderId="21" xfId="0" applyFont="1" applyFill="1" applyBorder="1" applyAlignment="1">
      <alignment horizontal="center"/>
    </xf>
    <xf numFmtId="0" fontId="11" fillId="15" borderId="18" xfId="0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 vertical="center"/>
    </xf>
    <xf numFmtId="0" fontId="3" fillId="13" borderId="2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/>
    </xf>
    <xf numFmtId="0" fontId="3" fillId="14" borderId="22" xfId="0" applyFont="1" applyFill="1" applyBorder="1" applyAlignment="1">
      <alignment horizontal="center" vertical="center"/>
    </xf>
    <xf numFmtId="0" fontId="2" fillId="12" borderId="43" xfId="0" applyFont="1" applyFill="1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0" fillId="0" borderId="43" xfId="0" applyBorder="1" applyAlignment="1"/>
    <xf numFmtId="0" fontId="2" fillId="12" borderId="18" xfId="0" applyFont="1" applyFill="1" applyBorder="1" applyAlignment="1"/>
    <xf numFmtId="0" fontId="0" fillId="0" borderId="18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EAF0F6"/>
      <color rgb="FFFF66FF"/>
      <color rgb="FF009999"/>
      <color rgb="FFFEF4EC"/>
      <color rgb="FFFEF1E6"/>
      <color rgb="FFDCE6F0"/>
      <color rgb="FFF1F5F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444444444444441E-2"/>
          <c:y val="5.4595370016593259E-2"/>
          <c:w val="0.84330539328143961"/>
          <c:h val="0.80799789426479618"/>
        </c:manualLayout>
      </c:layout>
      <c:lineChart>
        <c:grouping val="standard"/>
        <c:varyColors val="0"/>
        <c:ser>
          <c:idx val="0"/>
          <c:order val="0"/>
          <c:tx>
            <c:strRef>
              <c:f>จังหวัดสุพรรณบุรี!$C$48</c:f>
              <c:strCache>
                <c:ptCount val="1"/>
                <c:pt idx="0">
                  <c:v>ชาย </c:v>
                </c:pt>
              </c:strCache>
            </c:strRef>
          </c:tx>
          <c:marker>
            <c:symbol val="diamond"/>
            <c:size val="5"/>
          </c:marker>
          <c:dLbls>
            <c:dLbl>
              <c:idx val="0"/>
              <c:layout>
                <c:manualLayout>
                  <c:x val="-4.4444444444444432E-2"/>
                  <c:y val="-3.244207046826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2222222222222E-2"/>
                  <c:y val="-5.0980396450129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2777777777777778E-2"/>
                  <c:y val="-5.0980396450129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444444444444446E-2"/>
                  <c:y val="-3.707665196373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666666666666664E-2"/>
                  <c:y val="-4.1711233459196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5555555555555552E-2"/>
                  <c:y val="-6.0249559441062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555555555555552E-2"/>
                  <c:y val="-4.1711233459196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05"/>
                  <c:y val="-4.1711233459196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7222222222222221E-2"/>
                  <c:y val="-4.171123345919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4444444444444446E-2"/>
                  <c:y val="-3.707665196373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6111111111111108E-2"/>
                  <c:y val="-5.0980396450129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จังหวัดสุพรรณบุรี!$B$49:$B$62</c:f>
              <c:strCache>
                <c:ptCount val="1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</c:strCache>
            </c:strRef>
          </c:cat>
          <c:val>
            <c:numRef>
              <c:f>จังหวัดสุพรรณบุรี!$C$49:$C$62</c:f>
              <c:numCache>
                <c:formatCode>0.00</c:formatCode>
                <c:ptCount val="13"/>
                <c:pt idx="0">
                  <c:v>806.07024122697578</c:v>
                </c:pt>
                <c:pt idx="1">
                  <c:v>815.15059842311257</c:v>
                </c:pt>
                <c:pt idx="2">
                  <c:v>754.26941484082658</c:v>
                </c:pt>
                <c:pt idx="3">
                  <c:v>911.9446921301103</c:v>
                </c:pt>
                <c:pt idx="4">
                  <c:v>885.60363319561611</c:v>
                </c:pt>
                <c:pt idx="5">
                  <c:v>766.3237968594168</c:v>
                </c:pt>
                <c:pt idx="6">
                  <c:v>863.71658979434631</c:v>
                </c:pt>
                <c:pt idx="7">
                  <c:v>855.8957505312751</c:v>
                </c:pt>
                <c:pt idx="8">
                  <c:v>912.7248014147599</c:v>
                </c:pt>
                <c:pt idx="9">
                  <c:v>905.00716982236406</c:v>
                </c:pt>
                <c:pt idx="10">
                  <c:v>913.75800025328044</c:v>
                </c:pt>
                <c:pt idx="11">
                  <c:v>906.04745314051024</c:v>
                </c:pt>
                <c:pt idx="12">
                  <c:v>897.37162500895215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จังหวัดสุพรรณบุรี!$D$48</c:f>
              <c:strCache>
                <c:ptCount val="1"/>
                <c:pt idx="0">
                  <c:v>หญิง</c:v>
                </c:pt>
              </c:strCache>
            </c:strRef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-3.6111111111111101E-2"/>
                  <c:y val="5.0980396450129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111111111111087E-2"/>
                  <c:y val="4.6345814954663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111111111111108E-2"/>
                  <c:y val="4.1711233459196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666666666666664E-2"/>
                  <c:y val="5.5614977945595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777777777777778E-2"/>
                  <c:y val="4.6345814954663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444444444444446E-2"/>
                  <c:y val="4.6345814954663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5"/>
                  <c:y val="5.5614977945595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4444444444444446E-2"/>
                  <c:y val="4.6345814954663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4444444444444446E-2"/>
                  <c:y val="5.5614977945595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7222222222222221E-2"/>
                  <c:y val="5.5614977945595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7222222222222221E-2"/>
                  <c:y val="-3.707665196373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จังหวัดสุพรรณบุรี!$B$49:$B$62</c:f>
              <c:strCache>
                <c:ptCount val="1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</c:strCache>
            </c:strRef>
          </c:cat>
          <c:val>
            <c:numRef>
              <c:f>จังหวัดสุพรรณบุรี!$D$49:$D$62</c:f>
              <c:numCache>
                <c:formatCode>0.00</c:formatCode>
                <c:ptCount val="13"/>
                <c:pt idx="0">
                  <c:v>608.36570643416792</c:v>
                </c:pt>
                <c:pt idx="1">
                  <c:v>607.98024399736937</c:v>
                </c:pt>
                <c:pt idx="2">
                  <c:v>595.40069170189224</c:v>
                </c:pt>
                <c:pt idx="3">
                  <c:v>720.8009823019471</c:v>
                </c:pt>
                <c:pt idx="4">
                  <c:v>682.97986533894459</c:v>
                </c:pt>
                <c:pt idx="5">
                  <c:v>615.01125752039275</c:v>
                </c:pt>
                <c:pt idx="6">
                  <c:v>704.59182028763928</c:v>
                </c:pt>
                <c:pt idx="7">
                  <c:v>687.3279092395918</c:v>
                </c:pt>
                <c:pt idx="8">
                  <c:v>752.31840412017789</c:v>
                </c:pt>
                <c:pt idx="9">
                  <c:v>684.85453148473061</c:v>
                </c:pt>
                <c:pt idx="10">
                  <c:v>699.34233425540879</c:v>
                </c:pt>
                <c:pt idx="11">
                  <c:v>706.93191093389544</c:v>
                </c:pt>
                <c:pt idx="12">
                  <c:v>690.54869904365012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จังหวัดสุพรรณบุรี!$E$48</c:f>
              <c:strCache>
                <c:ptCount val="1"/>
                <c:pt idx="0">
                  <c:v>รวม</c:v>
                </c:pt>
              </c:strCache>
            </c:strRef>
          </c:tx>
          <c:marker>
            <c:symbol val="triangle"/>
            <c:size val="5"/>
          </c:marker>
          <c:dLbls>
            <c:dLbl>
              <c:idx val="0"/>
              <c:layout>
                <c:manualLayout>
                  <c:x val="-4.4444444444444432E-2"/>
                  <c:y val="-3.707665196373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2222222222222E-2"/>
                  <c:y val="-3.707665196373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555555555555552E-2"/>
                  <c:y val="-3.707665196373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222222222222221E-2"/>
                  <c:y val="-4.1711233459196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444444444444446E-2"/>
                  <c:y val="-2.7807488972797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5555555555555552E-2"/>
                  <c:y val="-3.244207046826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2777777777777778E-2"/>
                  <c:y val="-2.7807488972797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05"/>
                  <c:y val="-3.244207046826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7222222222222221E-2"/>
                  <c:y val="-1.8538325981865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4444444444444446E-2"/>
                  <c:y val="-3.7076651963730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6111111111111108E-2"/>
                  <c:y val="-4.1711233459196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จังหวัดสุพรรณบุรี!$B$49:$B$62</c:f>
              <c:strCache>
                <c:ptCount val="1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</c:strCache>
            </c:strRef>
          </c:cat>
          <c:val>
            <c:numRef>
              <c:f>จังหวัดสุพรรณบุรี!$E$49:$E$62</c:f>
              <c:numCache>
                <c:formatCode>0.00</c:formatCode>
                <c:ptCount val="13"/>
                <c:pt idx="0">
                  <c:v>704.73436935308996</c:v>
                </c:pt>
                <c:pt idx="1">
                  <c:v>708.71534856567598</c:v>
                </c:pt>
                <c:pt idx="2">
                  <c:v>672.57500996958527</c:v>
                </c:pt>
                <c:pt idx="3">
                  <c:v>813.65941422693459</c:v>
                </c:pt>
                <c:pt idx="4">
                  <c:v>781.36849689064161</c:v>
                </c:pt>
                <c:pt idx="5">
                  <c:v>688.47735062616903</c:v>
                </c:pt>
                <c:pt idx="6">
                  <c:v>781.88462258051527</c:v>
                </c:pt>
                <c:pt idx="7">
                  <c:v>769.13058407037738</c:v>
                </c:pt>
                <c:pt idx="8">
                  <c:v>830.17083407223515</c:v>
                </c:pt>
                <c:pt idx="9">
                  <c:v>791.55423334361637</c:v>
                </c:pt>
                <c:pt idx="10">
                  <c:v>803.24982178853497</c:v>
                </c:pt>
                <c:pt idx="11">
                  <c:v>803.39557213056594</c:v>
                </c:pt>
                <c:pt idx="12">
                  <c:v>790.34855511704893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5675904"/>
        <c:axId val="75694848"/>
      </c:lineChart>
      <c:catAx>
        <c:axId val="75675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960000"/>
          <a:lstStyle/>
          <a:p>
            <a:pPr>
              <a:defRPr sz="1000"/>
            </a:pPr>
            <a:endParaRPr lang="en-US"/>
          </a:p>
        </c:txPr>
        <c:crossAx val="75694848"/>
        <c:crosses val="autoZero"/>
        <c:auto val="1"/>
        <c:lblAlgn val="ctr"/>
        <c:lblOffset val="100"/>
        <c:noMultiLvlLbl val="0"/>
      </c:catAx>
      <c:valAx>
        <c:axId val="7569484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756759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1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461596</xdr:colOff>
      <xdr:row>46</xdr:row>
      <xdr:rowOff>87924</xdr:rowOff>
    </xdr:from>
    <xdr:to>
      <xdr:col>12</xdr:col>
      <xdr:colOff>212481</xdr:colOff>
      <xdr:row>59</xdr:row>
      <xdr:rowOff>153867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62"/>
  <sheetViews>
    <sheetView showGridLines="0" tabSelected="1" zoomScale="130" zoomScaleNormal="130" workbookViewId="0">
      <selection activeCell="Q25" sqref="Q25"/>
    </sheetView>
  </sheetViews>
  <sheetFormatPr defaultColWidth="9" defaultRowHeight="15"/>
  <cols>
    <col min="1" max="1" width="3.85546875" style="18" customWidth="1"/>
    <col min="2" max="2" width="9.5703125" style="5" customWidth="1"/>
    <col min="3" max="5" width="7.42578125" style="2" bestFit="1" customWidth="1"/>
    <col min="6" max="6" width="1.5703125" style="2" customWidth="1"/>
    <col min="7" max="9" width="10.85546875" style="2" customWidth="1"/>
    <col min="10" max="10" width="1.5703125" style="2" customWidth="1"/>
    <col min="11" max="13" width="10.7109375" style="2" customWidth="1"/>
    <col min="14" max="25" width="9" style="18"/>
    <col min="26" max="16384" width="9" style="2"/>
  </cols>
  <sheetData>
    <row r="1" spans="1:25" ht="15.75">
      <c r="B1" s="24" t="s">
        <v>58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25" s="23" customFormat="1" ht="11.25">
      <c r="A2" s="22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4.25" customHeight="1">
      <c r="B3" s="140" t="s">
        <v>16</v>
      </c>
      <c r="C3" s="137" t="s">
        <v>17</v>
      </c>
      <c r="D3" s="137"/>
      <c r="E3" s="138"/>
      <c r="F3" s="65"/>
      <c r="G3" s="136" t="s">
        <v>37</v>
      </c>
      <c r="H3" s="137"/>
      <c r="I3" s="138"/>
      <c r="J3" s="65"/>
      <c r="K3" s="136" t="s">
        <v>18</v>
      </c>
      <c r="L3" s="137"/>
      <c r="M3" s="139"/>
    </row>
    <row r="4" spans="1:25">
      <c r="B4" s="141"/>
      <c r="C4" s="66" t="s">
        <v>13</v>
      </c>
      <c r="D4" s="67" t="s">
        <v>14</v>
      </c>
      <c r="E4" s="67" t="s">
        <v>15</v>
      </c>
      <c r="F4" s="68"/>
      <c r="G4" s="67" t="s">
        <v>13</v>
      </c>
      <c r="H4" s="67" t="s">
        <v>14</v>
      </c>
      <c r="I4" s="67" t="s">
        <v>15</v>
      </c>
      <c r="J4" s="68"/>
      <c r="K4" s="67" t="s">
        <v>13</v>
      </c>
      <c r="L4" s="67" t="s">
        <v>14</v>
      </c>
      <c r="M4" s="69" t="s">
        <v>15</v>
      </c>
    </row>
    <row r="5" spans="1:25">
      <c r="B5" s="6" t="s">
        <v>1</v>
      </c>
      <c r="C5" s="3">
        <v>3311</v>
      </c>
      <c r="D5" s="3">
        <v>2496</v>
      </c>
      <c r="E5" s="3">
        <v>5807</v>
      </c>
      <c r="F5" s="16"/>
      <c r="G5" s="4">
        <f>C5/K5*100000</f>
        <v>792.82221722035717</v>
      </c>
      <c r="H5" s="4">
        <f>D5/L5*100000</f>
        <v>569.60162117384482</v>
      </c>
      <c r="I5" s="4">
        <f>E5/M5*100000</f>
        <v>678.52815360185457</v>
      </c>
      <c r="J5" s="14"/>
      <c r="K5" s="3">
        <v>417622</v>
      </c>
      <c r="L5" s="3">
        <v>438201</v>
      </c>
      <c r="M5" s="7">
        <v>855823</v>
      </c>
    </row>
    <row r="6" spans="1:25">
      <c r="B6" s="6" t="s">
        <v>2</v>
      </c>
      <c r="C6" s="3">
        <v>3195</v>
      </c>
      <c r="D6" s="3">
        <v>2558</v>
      </c>
      <c r="E6" s="3">
        <v>5753</v>
      </c>
      <c r="F6" s="16"/>
      <c r="G6" s="4">
        <f t="shared" ref="G6:G16" si="0">C6/K6*100000</f>
        <v>763.88805872015871</v>
      </c>
      <c r="H6" s="4">
        <f t="shared" ref="H6:H16" si="1">D6/L6*100000</f>
        <v>581.43499429475435</v>
      </c>
      <c r="I6" s="4">
        <f t="shared" ref="I6:I16" si="2">E6/M6*100000</f>
        <v>670.3557791240047</v>
      </c>
      <c r="J6" s="14"/>
      <c r="K6" s="3">
        <v>418255</v>
      </c>
      <c r="L6" s="3">
        <v>439946</v>
      </c>
      <c r="M6" s="7">
        <v>858201</v>
      </c>
    </row>
    <row r="7" spans="1:25">
      <c r="B7" s="6" t="s">
        <v>3</v>
      </c>
      <c r="C7" s="3">
        <v>3422</v>
      </c>
      <c r="D7" s="3">
        <v>2695</v>
      </c>
      <c r="E7" s="3">
        <v>6117</v>
      </c>
      <c r="F7" s="16"/>
      <c r="G7" s="4">
        <f t="shared" si="0"/>
        <v>816.62458655695616</v>
      </c>
      <c r="H7" s="4">
        <f t="shared" si="1"/>
        <v>611.3010164155304</v>
      </c>
      <c r="I7" s="4">
        <f t="shared" si="2"/>
        <v>711.35764997296212</v>
      </c>
      <c r="J7" s="14"/>
      <c r="K7" s="3">
        <v>419042</v>
      </c>
      <c r="L7" s="3">
        <v>440863</v>
      </c>
      <c r="M7" s="7">
        <v>859905</v>
      </c>
    </row>
    <row r="8" spans="1:25">
      <c r="B8" s="6" t="s">
        <v>4</v>
      </c>
      <c r="C8" s="3">
        <v>3392</v>
      </c>
      <c r="D8" s="3">
        <v>2692</v>
      </c>
      <c r="E8" s="3">
        <v>6084</v>
      </c>
      <c r="F8" s="16"/>
      <c r="G8" s="4">
        <f t="shared" si="0"/>
        <v>806.07024122697578</v>
      </c>
      <c r="H8" s="4">
        <f t="shared" si="1"/>
        <v>608.36570643416792</v>
      </c>
      <c r="I8" s="4">
        <f t="shared" si="2"/>
        <v>704.73436935308996</v>
      </c>
      <c r="J8" s="14"/>
      <c r="K8" s="3">
        <v>420807</v>
      </c>
      <c r="L8" s="3">
        <v>442497</v>
      </c>
      <c r="M8" s="7">
        <v>863304</v>
      </c>
    </row>
    <row r="9" spans="1:25">
      <c r="B9" s="6" t="s">
        <v>5</v>
      </c>
      <c r="C9" s="3">
        <v>3449</v>
      </c>
      <c r="D9" s="3">
        <v>2718</v>
      </c>
      <c r="E9" s="3">
        <v>6167</v>
      </c>
      <c r="F9" s="16"/>
      <c r="G9" s="4">
        <f t="shared" si="0"/>
        <v>815.15059842311257</v>
      </c>
      <c r="H9" s="4">
        <f t="shared" si="1"/>
        <v>607.98024399736937</v>
      </c>
      <c r="I9" s="4">
        <f t="shared" si="2"/>
        <v>708.71534856567598</v>
      </c>
      <c r="J9" s="14"/>
      <c r="K9" s="3">
        <v>423112</v>
      </c>
      <c r="L9" s="3">
        <v>447054</v>
      </c>
      <c r="M9" s="7">
        <v>870166</v>
      </c>
    </row>
    <row r="10" spans="1:25">
      <c r="B10" s="6" t="s">
        <v>6</v>
      </c>
      <c r="C10" s="3">
        <v>3078</v>
      </c>
      <c r="D10" s="3">
        <v>2572</v>
      </c>
      <c r="E10" s="3">
        <v>5650</v>
      </c>
      <c r="F10" s="16"/>
      <c r="G10" s="4">
        <f t="shared" si="0"/>
        <v>754.26941484082658</v>
      </c>
      <c r="H10" s="4">
        <f t="shared" si="1"/>
        <v>595.40069170189224</v>
      </c>
      <c r="I10" s="4">
        <f t="shared" si="2"/>
        <v>672.57500996958527</v>
      </c>
      <c r="J10" s="14"/>
      <c r="K10" s="3">
        <v>408077</v>
      </c>
      <c r="L10" s="3">
        <v>431978</v>
      </c>
      <c r="M10" s="7">
        <v>840055</v>
      </c>
    </row>
    <row r="11" spans="1:25">
      <c r="B11" s="6" t="s">
        <v>7</v>
      </c>
      <c r="C11" s="3">
        <v>3733</v>
      </c>
      <c r="D11" s="3">
        <v>3123</v>
      </c>
      <c r="E11" s="3">
        <v>6856</v>
      </c>
      <c r="F11" s="16"/>
      <c r="G11" s="4">
        <f t="shared" si="0"/>
        <v>911.9446921301103</v>
      </c>
      <c r="H11" s="4">
        <f t="shared" si="1"/>
        <v>720.8009823019471</v>
      </c>
      <c r="I11" s="4">
        <f t="shared" si="2"/>
        <v>813.65941422693459</v>
      </c>
      <c r="J11" s="14"/>
      <c r="K11" s="3">
        <v>409345</v>
      </c>
      <c r="L11" s="3">
        <v>433268</v>
      </c>
      <c r="M11" s="7">
        <v>842613</v>
      </c>
    </row>
    <row r="12" spans="1:25">
      <c r="B12" s="6" t="s">
        <v>8</v>
      </c>
      <c r="C12" s="3">
        <v>3629</v>
      </c>
      <c r="D12" s="3">
        <v>2965</v>
      </c>
      <c r="E12" s="3">
        <v>6594</v>
      </c>
      <c r="F12" s="16"/>
      <c r="G12" s="4">
        <f t="shared" si="0"/>
        <v>885.60363319561611</v>
      </c>
      <c r="H12" s="4">
        <f t="shared" si="1"/>
        <v>682.97986533894459</v>
      </c>
      <c r="I12" s="4">
        <f t="shared" si="2"/>
        <v>781.36849689064161</v>
      </c>
      <c r="J12" s="14"/>
      <c r="K12" s="3">
        <v>409777</v>
      </c>
      <c r="L12" s="3">
        <v>434127</v>
      </c>
      <c r="M12" s="7">
        <v>843904</v>
      </c>
    </row>
    <row r="13" spans="1:25">
      <c r="B13" s="6" t="s">
        <v>9</v>
      </c>
      <c r="C13" s="3">
        <v>3135</v>
      </c>
      <c r="D13" s="3">
        <v>2666</v>
      </c>
      <c r="E13" s="3">
        <v>5801</v>
      </c>
      <c r="F13" s="16"/>
      <c r="G13" s="4">
        <f t="shared" si="0"/>
        <v>766.3237968594168</v>
      </c>
      <c r="H13" s="4">
        <f t="shared" si="1"/>
        <v>615.01125752039275</v>
      </c>
      <c r="I13" s="4">
        <f t="shared" si="2"/>
        <v>688.47735062616903</v>
      </c>
      <c r="J13" s="14"/>
      <c r="K13" s="3">
        <v>409096</v>
      </c>
      <c r="L13" s="3">
        <v>433488</v>
      </c>
      <c r="M13" s="7">
        <v>842584</v>
      </c>
    </row>
    <row r="14" spans="1:25">
      <c r="B14" s="6" t="s">
        <v>10</v>
      </c>
      <c r="C14" s="3">
        <v>3543</v>
      </c>
      <c r="D14" s="3">
        <v>3060</v>
      </c>
      <c r="E14" s="3">
        <v>6603</v>
      </c>
      <c r="F14" s="16"/>
      <c r="G14" s="4">
        <f t="shared" si="0"/>
        <v>863.71658979434631</v>
      </c>
      <c r="H14" s="4">
        <f t="shared" si="1"/>
        <v>704.59182028763928</v>
      </c>
      <c r="I14" s="4">
        <f t="shared" si="2"/>
        <v>781.88462258051527</v>
      </c>
      <c r="J14" s="14"/>
      <c r="K14" s="3">
        <v>410204</v>
      </c>
      <c r="L14" s="3">
        <v>434294</v>
      </c>
      <c r="M14" s="7">
        <v>844498</v>
      </c>
    </row>
    <row r="15" spans="1:25">
      <c r="B15" s="6" t="s">
        <v>11</v>
      </c>
      <c r="C15" s="3">
        <v>3508</v>
      </c>
      <c r="D15" s="3">
        <v>2988</v>
      </c>
      <c r="E15" s="3">
        <v>6496</v>
      </c>
      <c r="F15" s="16"/>
      <c r="G15" s="4">
        <f t="shared" si="0"/>
        <v>855.8957505312751</v>
      </c>
      <c r="H15" s="4">
        <f t="shared" si="1"/>
        <v>687.3279092395918</v>
      </c>
      <c r="I15" s="4">
        <f t="shared" si="2"/>
        <v>769.13058407037738</v>
      </c>
      <c r="J15" s="14"/>
      <c r="K15" s="3">
        <v>409863</v>
      </c>
      <c r="L15" s="3">
        <v>434727</v>
      </c>
      <c r="M15" s="7">
        <v>844590</v>
      </c>
    </row>
    <row r="16" spans="1:25">
      <c r="B16" s="8" t="s">
        <v>12</v>
      </c>
      <c r="C16" s="9">
        <v>3747</v>
      </c>
      <c r="D16" s="9">
        <v>3275</v>
      </c>
      <c r="E16" s="9">
        <v>7022</v>
      </c>
      <c r="F16" s="17"/>
      <c r="G16" s="10">
        <f t="shared" si="0"/>
        <v>912.7248014147599</v>
      </c>
      <c r="H16" s="10">
        <f t="shared" si="1"/>
        <v>752.31840412017789</v>
      </c>
      <c r="I16" s="10">
        <f t="shared" si="2"/>
        <v>830.17083407223515</v>
      </c>
      <c r="J16" s="15"/>
      <c r="K16" s="9">
        <v>410529</v>
      </c>
      <c r="L16" s="9">
        <v>435321</v>
      </c>
      <c r="M16" s="11">
        <v>845850</v>
      </c>
    </row>
    <row r="17" spans="1:25" s="116" customFormat="1">
      <c r="A17" s="115"/>
      <c r="B17" s="8" t="s">
        <v>51</v>
      </c>
      <c r="C17" s="9">
        <v>3711</v>
      </c>
      <c r="D17" s="9">
        <v>2986</v>
      </c>
      <c r="E17" s="9">
        <v>6697</v>
      </c>
      <c r="F17" s="17"/>
      <c r="G17" s="10">
        <f t="shared" ref="G17" si="3">C17/K17*100000</f>
        <v>905.00716982236406</v>
      </c>
      <c r="H17" s="10">
        <f t="shared" ref="H17" si="4">D17/L17*100000</f>
        <v>684.85453148473061</v>
      </c>
      <c r="I17" s="10">
        <f t="shared" ref="I17" si="5">E17/M17*100000</f>
        <v>791.55423334361637</v>
      </c>
      <c r="J17" s="15"/>
      <c r="K17" s="9">
        <v>410052</v>
      </c>
      <c r="L17" s="9">
        <v>436005</v>
      </c>
      <c r="M17" s="11">
        <v>846057</v>
      </c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s="22" customFormat="1">
      <c r="B18" s="8" t="s">
        <v>52</v>
      </c>
      <c r="C18" s="120">
        <v>3752</v>
      </c>
      <c r="D18" s="120">
        <v>3054</v>
      </c>
      <c r="E18" s="120">
        <v>6806</v>
      </c>
      <c r="F18" s="17"/>
      <c r="G18" s="10">
        <f>C18/K18*100000</f>
        <v>913.75800025328044</v>
      </c>
      <c r="H18" s="10">
        <f t="shared" ref="H18:H19" si="6">D18/L18*100000</f>
        <v>699.34233425540879</v>
      </c>
      <c r="I18" s="10">
        <f t="shared" ref="I18:I19" si="7">E18/M18*100000</f>
        <v>803.24982178853497</v>
      </c>
      <c r="J18" s="15"/>
      <c r="K18" s="120">
        <v>410612</v>
      </c>
      <c r="L18" s="120">
        <v>436696</v>
      </c>
      <c r="M18" s="121">
        <v>847308</v>
      </c>
    </row>
    <row r="19" spans="1:25" s="82" customFormat="1">
      <c r="B19" s="8" t="s">
        <v>53</v>
      </c>
      <c r="C19" s="120">
        <v>3724</v>
      </c>
      <c r="D19" s="120">
        <v>3092</v>
      </c>
      <c r="E19" s="120">
        <f>SUM(C19:D19)</f>
        <v>6816</v>
      </c>
      <c r="F19" s="17"/>
      <c r="G19" s="10">
        <f t="shared" ref="G19" si="8">C19/K19*100000</f>
        <v>906.04745314051024</v>
      </c>
      <c r="H19" s="10">
        <f t="shared" si="6"/>
        <v>706.93191093389544</v>
      </c>
      <c r="I19" s="10">
        <f t="shared" si="7"/>
        <v>803.39557213056594</v>
      </c>
      <c r="J19" s="15"/>
      <c r="K19" s="120">
        <v>411016</v>
      </c>
      <c r="L19" s="120">
        <v>437383</v>
      </c>
      <c r="M19" s="121">
        <f>SUM(K19:L19)</f>
        <v>848399</v>
      </c>
    </row>
    <row r="20" spans="1:25" s="82" customFormat="1">
      <c r="B20" s="8" t="s">
        <v>57</v>
      </c>
      <c r="C20" s="120">
        <v>3759</v>
      </c>
      <c r="D20" s="120">
        <v>3102</v>
      </c>
      <c r="E20" s="120">
        <f>SUM(C20:D20)</f>
        <v>6861</v>
      </c>
      <c r="F20" s="17"/>
      <c r="G20" s="10">
        <f t="shared" ref="G20" si="9">C20/K20*100000</f>
        <v>897.37162500895215</v>
      </c>
      <c r="H20" s="10">
        <f t="shared" ref="H20" si="10">D20/L20*100000</f>
        <v>690.54869904365012</v>
      </c>
      <c r="I20" s="10">
        <f t="shared" ref="I20" si="11">E20/M20*100000</f>
        <v>790.34855511704893</v>
      </c>
      <c r="J20" s="15"/>
      <c r="K20" s="120">
        <v>418890</v>
      </c>
      <c r="L20" s="120">
        <v>449208</v>
      </c>
      <c r="M20" s="121">
        <f>SUM(K20:L20)</f>
        <v>868098</v>
      </c>
    </row>
    <row r="21" spans="1:25" s="82" customFormat="1" ht="12.75">
      <c r="B21" s="114" t="s">
        <v>59</v>
      </c>
    </row>
    <row r="22" spans="1:25" s="18" customFormat="1">
      <c r="B22" s="19"/>
    </row>
    <row r="23" spans="1:25" ht="15.75">
      <c r="B23" s="64" t="s">
        <v>61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18"/>
    </row>
    <row r="24" spans="1:25" s="23" customFormat="1" ht="11.25">
      <c r="A24" s="22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ht="14.25" customHeight="1">
      <c r="B25" s="142" t="s">
        <v>16</v>
      </c>
      <c r="C25" s="144" t="s">
        <v>17</v>
      </c>
      <c r="D25" s="144"/>
      <c r="E25" s="145"/>
      <c r="F25" s="12"/>
      <c r="G25" s="146" t="s">
        <v>36</v>
      </c>
      <c r="H25" s="144"/>
      <c r="I25" s="145"/>
      <c r="J25" s="12"/>
      <c r="K25" s="146" t="s">
        <v>18</v>
      </c>
      <c r="L25" s="144"/>
      <c r="M25" s="147"/>
    </row>
    <row r="26" spans="1:25">
      <c r="B26" s="143"/>
      <c r="C26" s="50" t="s">
        <v>13</v>
      </c>
      <c r="D26" s="51" t="s">
        <v>14</v>
      </c>
      <c r="E26" s="51" t="s">
        <v>15</v>
      </c>
      <c r="F26" s="13"/>
      <c r="G26" s="51" t="s">
        <v>13</v>
      </c>
      <c r="H26" s="51" t="s">
        <v>14</v>
      </c>
      <c r="I26" s="51" t="s">
        <v>15</v>
      </c>
      <c r="J26" s="13"/>
      <c r="K26" s="51" t="s">
        <v>13</v>
      </c>
      <c r="L26" s="51" t="s">
        <v>14</v>
      </c>
      <c r="M26" s="52" t="s">
        <v>15</v>
      </c>
    </row>
    <row r="27" spans="1:25">
      <c r="B27" s="54" t="s">
        <v>1</v>
      </c>
      <c r="C27" s="55">
        <v>3311</v>
      </c>
      <c r="D27" s="55">
        <v>2496</v>
      </c>
      <c r="E27" s="55">
        <v>5807</v>
      </c>
      <c r="F27" s="56"/>
      <c r="G27" s="57">
        <f>C27/K27*1000</f>
        <v>7.9282221722035713</v>
      </c>
      <c r="H27" s="57">
        <f>D27/L27*1000</f>
        <v>5.6960162117384492</v>
      </c>
      <c r="I27" s="57">
        <f>E27/M27*1000</f>
        <v>6.7852815360185463</v>
      </c>
      <c r="J27" s="58"/>
      <c r="K27" s="55">
        <v>417622</v>
      </c>
      <c r="L27" s="55">
        <v>438201</v>
      </c>
      <c r="M27" s="59">
        <v>855823</v>
      </c>
    </row>
    <row r="28" spans="1:25">
      <c r="B28" s="54" t="s">
        <v>2</v>
      </c>
      <c r="C28" s="55">
        <v>3195</v>
      </c>
      <c r="D28" s="55">
        <v>2558</v>
      </c>
      <c r="E28" s="55">
        <v>5753</v>
      </c>
      <c r="F28" s="56"/>
      <c r="G28" s="57">
        <f t="shared" ref="G28:G38" si="12">C28/K28*1000</f>
        <v>7.6388805872015872</v>
      </c>
      <c r="H28" s="57">
        <f t="shared" ref="H28:H38" si="13">D28/L28*1000</f>
        <v>5.814349942947544</v>
      </c>
      <c r="I28" s="57">
        <f t="shared" ref="I28:I38" si="14">E28/M28*1000</f>
        <v>6.7035577912400468</v>
      </c>
      <c r="J28" s="58"/>
      <c r="K28" s="55">
        <v>418255</v>
      </c>
      <c r="L28" s="55">
        <v>439946</v>
      </c>
      <c r="M28" s="59">
        <v>858201</v>
      </c>
    </row>
    <row r="29" spans="1:25">
      <c r="B29" s="54" t="s">
        <v>3</v>
      </c>
      <c r="C29" s="55">
        <v>3422</v>
      </c>
      <c r="D29" s="55">
        <v>2695</v>
      </c>
      <c r="E29" s="55">
        <v>6117</v>
      </c>
      <c r="F29" s="56"/>
      <c r="G29" s="57">
        <f t="shared" si="12"/>
        <v>8.1662458655695609</v>
      </c>
      <c r="H29" s="57">
        <f t="shared" si="13"/>
        <v>6.1130101641553045</v>
      </c>
      <c r="I29" s="57">
        <f t="shared" si="14"/>
        <v>7.1135764997296214</v>
      </c>
      <c r="J29" s="58"/>
      <c r="K29" s="55">
        <v>419042</v>
      </c>
      <c r="L29" s="55">
        <v>440863</v>
      </c>
      <c r="M29" s="59">
        <v>859905</v>
      </c>
    </row>
    <row r="30" spans="1:25">
      <c r="B30" s="54" t="s">
        <v>4</v>
      </c>
      <c r="C30" s="55">
        <v>3392</v>
      </c>
      <c r="D30" s="55">
        <v>2692</v>
      </c>
      <c r="E30" s="55">
        <v>6084</v>
      </c>
      <c r="F30" s="56"/>
      <c r="G30" s="57">
        <f t="shared" si="12"/>
        <v>8.060702412269757</v>
      </c>
      <c r="H30" s="57">
        <f t="shared" si="13"/>
        <v>6.0836570643416792</v>
      </c>
      <c r="I30" s="57">
        <f t="shared" si="14"/>
        <v>7.0473436935309</v>
      </c>
      <c r="J30" s="58"/>
      <c r="K30" s="55">
        <v>420807</v>
      </c>
      <c r="L30" s="55">
        <v>442497</v>
      </c>
      <c r="M30" s="59">
        <v>863304</v>
      </c>
    </row>
    <row r="31" spans="1:25">
      <c r="B31" s="54" t="s">
        <v>5</v>
      </c>
      <c r="C31" s="55">
        <v>3449</v>
      </c>
      <c r="D31" s="55">
        <v>2718</v>
      </c>
      <c r="E31" s="55">
        <v>6167</v>
      </c>
      <c r="F31" s="56"/>
      <c r="G31" s="57">
        <f t="shared" si="12"/>
        <v>8.1515059842311253</v>
      </c>
      <c r="H31" s="57">
        <f t="shared" si="13"/>
        <v>6.0798024399736939</v>
      </c>
      <c r="I31" s="57">
        <f t="shared" si="14"/>
        <v>7.08715348565676</v>
      </c>
      <c r="J31" s="58"/>
      <c r="K31" s="55">
        <v>423112</v>
      </c>
      <c r="L31" s="55">
        <v>447054</v>
      </c>
      <c r="M31" s="59">
        <v>870166</v>
      </c>
    </row>
    <row r="32" spans="1:25">
      <c r="B32" s="54" t="s">
        <v>6</v>
      </c>
      <c r="C32" s="55">
        <v>3078</v>
      </c>
      <c r="D32" s="55">
        <v>2572</v>
      </c>
      <c r="E32" s="55">
        <v>5650</v>
      </c>
      <c r="F32" s="56"/>
      <c r="G32" s="57">
        <f t="shared" si="12"/>
        <v>7.5426941484082652</v>
      </c>
      <c r="H32" s="57">
        <f t="shared" si="13"/>
        <v>5.9540069170189218</v>
      </c>
      <c r="I32" s="57">
        <f t="shared" si="14"/>
        <v>6.725750099695853</v>
      </c>
      <c r="J32" s="58"/>
      <c r="K32" s="55">
        <v>408077</v>
      </c>
      <c r="L32" s="55">
        <v>431978</v>
      </c>
      <c r="M32" s="59">
        <v>840055</v>
      </c>
    </row>
    <row r="33" spans="1:25">
      <c r="B33" s="54" t="s">
        <v>7</v>
      </c>
      <c r="C33" s="55">
        <v>3733</v>
      </c>
      <c r="D33" s="55">
        <v>3123</v>
      </c>
      <c r="E33" s="55">
        <v>6856</v>
      </c>
      <c r="F33" s="56"/>
      <c r="G33" s="57">
        <f t="shared" si="12"/>
        <v>9.1194469213011029</v>
      </c>
      <c r="H33" s="57">
        <f t="shared" si="13"/>
        <v>7.2080098230194709</v>
      </c>
      <c r="I33" s="57">
        <f t="shared" si="14"/>
        <v>8.1365941422693453</v>
      </c>
      <c r="J33" s="58"/>
      <c r="K33" s="55">
        <v>409345</v>
      </c>
      <c r="L33" s="55">
        <v>433268</v>
      </c>
      <c r="M33" s="59">
        <v>842613</v>
      </c>
    </row>
    <row r="34" spans="1:25">
      <c r="B34" s="54" t="s">
        <v>8</v>
      </c>
      <c r="C34" s="55">
        <v>3629</v>
      </c>
      <c r="D34" s="55">
        <v>2965</v>
      </c>
      <c r="E34" s="55">
        <v>6594</v>
      </c>
      <c r="F34" s="56"/>
      <c r="G34" s="57">
        <f t="shared" si="12"/>
        <v>8.8560363319561617</v>
      </c>
      <c r="H34" s="57">
        <f t="shared" si="13"/>
        <v>6.8297986533894459</v>
      </c>
      <c r="I34" s="57">
        <f t="shared" si="14"/>
        <v>7.8136849689064167</v>
      </c>
      <c r="J34" s="58"/>
      <c r="K34" s="55">
        <v>409777</v>
      </c>
      <c r="L34" s="55">
        <v>434127</v>
      </c>
      <c r="M34" s="59">
        <v>843904</v>
      </c>
    </row>
    <row r="35" spans="1:25">
      <c r="B35" s="54" t="s">
        <v>9</v>
      </c>
      <c r="C35" s="55">
        <v>3135</v>
      </c>
      <c r="D35" s="55">
        <v>2666</v>
      </c>
      <c r="E35" s="55">
        <v>5801</v>
      </c>
      <c r="F35" s="56"/>
      <c r="G35" s="57">
        <f t="shared" si="12"/>
        <v>7.6632379685941681</v>
      </c>
      <c r="H35" s="57">
        <f t="shared" si="13"/>
        <v>6.1501125752039272</v>
      </c>
      <c r="I35" s="57">
        <f t="shared" si="14"/>
        <v>6.8847735062616904</v>
      </c>
      <c r="J35" s="58"/>
      <c r="K35" s="55">
        <v>409096</v>
      </c>
      <c r="L35" s="55">
        <v>433488</v>
      </c>
      <c r="M35" s="59">
        <v>842584</v>
      </c>
    </row>
    <row r="36" spans="1:25">
      <c r="B36" s="54" t="s">
        <v>10</v>
      </c>
      <c r="C36" s="55">
        <v>3543</v>
      </c>
      <c r="D36" s="55">
        <v>3060</v>
      </c>
      <c r="E36" s="55">
        <v>6603</v>
      </c>
      <c r="F36" s="56"/>
      <c r="G36" s="57">
        <f t="shared" si="12"/>
        <v>8.6371658979434631</v>
      </c>
      <c r="H36" s="57">
        <f t="shared" si="13"/>
        <v>7.0459182028763925</v>
      </c>
      <c r="I36" s="57">
        <f t="shared" si="14"/>
        <v>7.818846225805153</v>
      </c>
      <c r="J36" s="58"/>
      <c r="K36" s="55">
        <v>410204</v>
      </c>
      <c r="L36" s="55">
        <v>434294</v>
      </c>
      <c r="M36" s="59">
        <v>844498</v>
      </c>
    </row>
    <row r="37" spans="1:25">
      <c r="B37" s="54" t="s">
        <v>11</v>
      </c>
      <c r="C37" s="55">
        <v>3508</v>
      </c>
      <c r="D37" s="55">
        <v>2988</v>
      </c>
      <c r="E37" s="55">
        <v>6496</v>
      </c>
      <c r="F37" s="56"/>
      <c r="G37" s="57">
        <f t="shared" si="12"/>
        <v>8.5589575053127511</v>
      </c>
      <c r="H37" s="57">
        <f t="shared" si="13"/>
        <v>6.8732790923959177</v>
      </c>
      <c r="I37" s="57">
        <f t="shared" si="14"/>
        <v>7.691305840703774</v>
      </c>
      <c r="J37" s="58"/>
      <c r="K37" s="55">
        <v>409863</v>
      </c>
      <c r="L37" s="55">
        <v>434727</v>
      </c>
      <c r="M37" s="59">
        <v>844590</v>
      </c>
    </row>
    <row r="38" spans="1:25">
      <c r="B38" s="54" t="s">
        <v>12</v>
      </c>
      <c r="C38" s="55">
        <v>3747</v>
      </c>
      <c r="D38" s="55">
        <v>3275</v>
      </c>
      <c r="E38" s="55">
        <v>7022</v>
      </c>
      <c r="F38" s="56"/>
      <c r="G38" s="57">
        <f t="shared" si="12"/>
        <v>9.1272480141475985</v>
      </c>
      <c r="H38" s="57">
        <f t="shared" si="13"/>
        <v>7.5231840412017794</v>
      </c>
      <c r="I38" s="57">
        <f t="shared" si="14"/>
        <v>8.3017083407223513</v>
      </c>
      <c r="J38" s="58"/>
      <c r="K38" s="55">
        <v>410529</v>
      </c>
      <c r="L38" s="55">
        <v>435321</v>
      </c>
      <c r="M38" s="59">
        <v>845850</v>
      </c>
    </row>
    <row r="39" spans="1:25" s="116" customFormat="1">
      <c r="A39" s="115"/>
      <c r="B39" s="54" t="s">
        <v>51</v>
      </c>
      <c r="C39" s="55">
        <v>3711</v>
      </c>
      <c r="D39" s="55">
        <v>2986</v>
      </c>
      <c r="E39" s="55">
        <v>6697</v>
      </c>
      <c r="F39" s="56"/>
      <c r="G39" s="57">
        <f t="shared" ref="G39:G40" si="15">C39/K39*1000</f>
        <v>9.0500716982236398</v>
      </c>
      <c r="H39" s="57">
        <f t="shared" ref="H39:H40" si="16">D39/L39*1000</f>
        <v>6.8485453148473061</v>
      </c>
      <c r="I39" s="57">
        <f t="shared" ref="I39:I40" si="17">E39/M39*1000</f>
        <v>7.9155423334361634</v>
      </c>
      <c r="J39" s="58"/>
      <c r="K39" s="55">
        <v>410052</v>
      </c>
      <c r="L39" s="55">
        <v>436005</v>
      </c>
      <c r="M39" s="59">
        <v>846057</v>
      </c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</row>
    <row r="40" spans="1:25" s="116" customFormat="1">
      <c r="A40" s="115"/>
      <c r="B40" s="60" t="s">
        <v>52</v>
      </c>
      <c r="C40" s="61">
        <v>3752</v>
      </c>
      <c r="D40" s="61">
        <v>3054</v>
      </c>
      <c r="E40" s="61">
        <v>6806</v>
      </c>
      <c r="F40" s="56"/>
      <c r="G40" s="62">
        <f t="shared" si="15"/>
        <v>9.137580002532804</v>
      </c>
      <c r="H40" s="62">
        <f t="shared" si="16"/>
        <v>6.9934233425540882</v>
      </c>
      <c r="I40" s="62">
        <f t="shared" si="17"/>
        <v>8.0324982178853492</v>
      </c>
      <c r="J40" s="58"/>
      <c r="K40" s="61">
        <v>410612</v>
      </c>
      <c r="L40" s="61">
        <v>436696</v>
      </c>
      <c r="M40" s="63">
        <v>847308</v>
      </c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</row>
    <row r="41" spans="1:25" s="116" customFormat="1">
      <c r="A41" s="115"/>
      <c r="B41" s="60" t="s">
        <v>53</v>
      </c>
      <c r="C41" s="61">
        <v>3724</v>
      </c>
      <c r="D41" s="61">
        <v>3092</v>
      </c>
      <c r="E41" s="61">
        <f>SUM(C41:D41)</f>
        <v>6816</v>
      </c>
      <c r="F41" s="118"/>
      <c r="G41" s="62">
        <f t="shared" ref="G41" si="18">C41/K41*1000</f>
        <v>9.0604745314051023</v>
      </c>
      <c r="H41" s="62">
        <f t="shared" ref="H41" si="19">D41/L41*1000</f>
        <v>7.0693191093389549</v>
      </c>
      <c r="I41" s="62">
        <f t="shared" ref="I41" si="20">E41/M41*1000</f>
        <v>8.0339557213056594</v>
      </c>
      <c r="J41" s="119"/>
      <c r="K41" s="61">
        <v>411016</v>
      </c>
      <c r="L41" s="61">
        <v>437383</v>
      </c>
      <c r="M41" s="63">
        <f>SUM(K41:L41)</f>
        <v>848399</v>
      </c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</row>
    <row r="42" spans="1:25" s="116" customFormat="1">
      <c r="A42" s="115"/>
      <c r="B42" s="60" t="s">
        <v>57</v>
      </c>
      <c r="C42" s="61">
        <v>3759</v>
      </c>
      <c r="D42" s="61">
        <v>3102</v>
      </c>
      <c r="E42" s="61">
        <f>SUM(C42:D42)</f>
        <v>6861</v>
      </c>
      <c r="F42" s="118"/>
      <c r="G42" s="62">
        <f t="shared" ref="G42" si="21">C42/K42*1000</f>
        <v>8.973716250089522</v>
      </c>
      <c r="H42" s="62">
        <f t="shared" ref="H42" si="22">D42/L42*1000</f>
        <v>6.9054869904365015</v>
      </c>
      <c r="I42" s="62">
        <f t="shared" ref="I42" si="23">E42/M42*1000</f>
        <v>7.9034855511704896</v>
      </c>
      <c r="J42" s="119"/>
      <c r="K42" s="61">
        <v>418890</v>
      </c>
      <c r="L42" s="61">
        <v>449208</v>
      </c>
      <c r="M42" s="63">
        <f>SUM(K42:L42)</f>
        <v>868098</v>
      </c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:25" s="22" customFormat="1" ht="11.25">
      <c r="B43" s="21"/>
    </row>
    <row r="44" spans="1:25" s="83" customFormat="1" ht="12">
      <c r="B44" s="84" t="s">
        <v>20</v>
      </c>
      <c r="C44" s="83" t="s">
        <v>35</v>
      </c>
    </row>
    <row r="45" spans="1:25" s="83" customFormat="1" ht="12">
      <c r="B45" s="85"/>
      <c r="C45" s="83" t="s">
        <v>19</v>
      </c>
    </row>
    <row r="46" spans="1:25" s="18" customFormat="1">
      <c r="B46" s="19"/>
    </row>
    <row r="47" spans="1:25" s="18" customFormat="1">
      <c r="B47" s="114" t="s">
        <v>60</v>
      </c>
    </row>
    <row r="48" spans="1:25" s="18" customFormat="1">
      <c r="B48" s="19"/>
      <c r="C48" s="18" t="s">
        <v>13</v>
      </c>
      <c r="D48" s="18" t="s">
        <v>14</v>
      </c>
      <c r="E48" s="18" t="s">
        <v>15</v>
      </c>
    </row>
    <row r="49" spans="2:5" s="18" customFormat="1" hidden="1">
      <c r="B49" s="54" t="s">
        <v>3</v>
      </c>
      <c r="C49" s="117">
        <v>816.62458655695616</v>
      </c>
      <c r="D49" s="117">
        <v>611.3010164155304</v>
      </c>
      <c r="E49" s="117">
        <v>711.35764997296212</v>
      </c>
    </row>
    <row r="50" spans="2:5">
      <c r="B50" s="54" t="s">
        <v>4</v>
      </c>
      <c r="C50" s="117">
        <v>806.07024122697578</v>
      </c>
      <c r="D50" s="117">
        <v>608.36570643416792</v>
      </c>
      <c r="E50" s="117">
        <v>704.73436935308996</v>
      </c>
    </row>
    <row r="51" spans="2:5">
      <c r="B51" s="54" t="s">
        <v>5</v>
      </c>
      <c r="C51" s="117">
        <v>815.15059842311257</v>
      </c>
      <c r="D51" s="117">
        <v>607.98024399736937</v>
      </c>
      <c r="E51" s="117">
        <v>708.71534856567598</v>
      </c>
    </row>
    <row r="52" spans="2:5">
      <c r="B52" s="54" t="s">
        <v>6</v>
      </c>
      <c r="C52" s="117">
        <v>754.26941484082658</v>
      </c>
      <c r="D52" s="117">
        <v>595.40069170189224</v>
      </c>
      <c r="E52" s="117">
        <v>672.57500996958527</v>
      </c>
    </row>
    <row r="53" spans="2:5">
      <c r="B53" s="54" t="s">
        <v>7</v>
      </c>
      <c r="C53" s="117">
        <v>911.9446921301103</v>
      </c>
      <c r="D53" s="117">
        <v>720.8009823019471</v>
      </c>
      <c r="E53" s="117">
        <v>813.65941422693459</v>
      </c>
    </row>
    <row r="54" spans="2:5">
      <c r="B54" s="54" t="s">
        <v>8</v>
      </c>
      <c r="C54" s="117">
        <v>885.60363319561611</v>
      </c>
      <c r="D54" s="117">
        <v>682.97986533894459</v>
      </c>
      <c r="E54" s="117">
        <v>781.36849689064161</v>
      </c>
    </row>
    <row r="55" spans="2:5">
      <c r="B55" s="54" t="s">
        <v>9</v>
      </c>
      <c r="C55" s="117">
        <v>766.3237968594168</v>
      </c>
      <c r="D55" s="117">
        <v>615.01125752039275</v>
      </c>
      <c r="E55" s="117">
        <v>688.47735062616903</v>
      </c>
    </row>
    <row r="56" spans="2:5">
      <c r="B56" s="54" t="s">
        <v>10</v>
      </c>
      <c r="C56" s="117">
        <v>863.71658979434631</v>
      </c>
      <c r="D56" s="117">
        <v>704.59182028763928</v>
      </c>
      <c r="E56" s="117">
        <v>781.88462258051527</v>
      </c>
    </row>
    <row r="57" spans="2:5">
      <c r="B57" s="54" t="s">
        <v>11</v>
      </c>
      <c r="C57" s="117">
        <v>855.8957505312751</v>
      </c>
      <c r="D57" s="117">
        <v>687.3279092395918</v>
      </c>
      <c r="E57" s="117">
        <v>769.13058407037738</v>
      </c>
    </row>
    <row r="58" spans="2:5">
      <c r="B58" s="60" t="s">
        <v>12</v>
      </c>
      <c r="C58" s="117">
        <v>912.7248014147599</v>
      </c>
      <c r="D58" s="117">
        <v>752.31840412017789</v>
      </c>
      <c r="E58" s="117">
        <v>830.17083407223515</v>
      </c>
    </row>
    <row r="59" spans="2:5">
      <c r="B59" s="60" t="s">
        <v>51</v>
      </c>
      <c r="C59" s="117">
        <v>905.00716982236406</v>
      </c>
      <c r="D59" s="117">
        <v>684.85453148473061</v>
      </c>
      <c r="E59" s="117">
        <v>791.55423334361637</v>
      </c>
    </row>
    <row r="60" spans="2:5">
      <c r="B60" s="54" t="s">
        <v>52</v>
      </c>
      <c r="C60" s="117">
        <v>913.75800025328044</v>
      </c>
      <c r="D60" s="117">
        <v>699.34233425540879</v>
      </c>
      <c r="E60" s="117">
        <v>803.24982178853497</v>
      </c>
    </row>
    <row r="61" spans="2:5">
      <c r="B61" s="54" t="s">
        <v>53</v>
      </c>
      <c r="C61" s="117">
        <v>906.04745314051024</v>
      </c>
      <c r="D61" s="117">
        <v>706.93191093389544</v>
      </c>
      <c r="E61" s="117">
        <v>803.39557213056594</v>
      </c>
    </row>
    <row r="62" spans="2:5">
      <c r="B62" s="54" t="s">
        <v>57</v>
      </c>
      <c r="C62" s="117">
        <v>897.37162500895215</v>
      </c>
      <c r="D62" s="117">
        <v>690.54869904365012</v>
      </c>
      <c r="E62" s="117">
        <v>790.34855511704893</v>
      </c>
    </row>
  </sheetData>
  <mergeCells count="8">
    <mergeCell ref="G3:I3"/>
    <mergeCell ref="K3:M3"/>
    <mergeCell ref="C3:E3"/>
    <mergeCell ref="B3:B4"/>
    <mergeCell ref="B25:B26"/>
    <mergeCell ref="C25:E25"/>
    <mergeCell ref="G25:I25"/>
    <mergeCell ref="K25:M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1:BE346"/>
  <sheetViews>
    <sheetView showGridLines="0" topLeftCell="AJ1" zoomScaleNormal="100" workbookViewId="0">
      <selection activeCell="BD41" sqref="BD41:BD42"/>
    </sheetView>
  </sheetViews>
  <sheetFormatPr defaultColWidth="9" defaultRowHeight="12.75"/>
  <cols>
    <col min="1" max="1" width="2.42578125" style="1" customWidth="1"/>
    <col min="2" max="2" width="15.5703125" style="1" bestFit="1" customWidth="1"/>
    <col min="3" max="3" width="7.7109375" style="1" customWidth="1"/>
    <col min="4" max="4" width="7.42578125" style="1" customWidth="1"/>
    <col min="5" max="5" width="7.5703125" style="1" customWidth="1"/>
    <col min="6" max="6" width="7.85546875" style="1" customWidth="1"/>
    <col min="7" max="9" width="7.7109375" style="1" customWidth="1"/>
    <col min="10" max="10" width="7.5703125" style="1" customWidth="1"/>
    <col min="11" max="11" width="7.28515625" style="1" customWidth="1"/>
    <col min="12" max="12" width="8" style="1" customWidth="1"/>
    <col min="13" max="13" width="8.140625" style="1" customWidth="1"/>
    <col min="14" max="15" width="7.42578125" style="1" customWidth="1"/>
    <col min="16" max="16" width="7.5703125" style="1" customWidth="1"/>
    <col min="17" max="18" width="7.42578125" style="1" customWidth="1"/>
    <col min="19" max="19" width="5.28515625" style="44" customWidth="1"/>
    <col min="20" max="20" width="21.7109375" style="44" customWidth="1"/>
    <col min="21" max="21" width="7.7109375" style="44" customWidth="1"/>
    <col min="22" max="22" width="7" style="44" customWidth="1"/>
    <col min="23" max="23" width="7.42578125" style="44" customWidth="1"/>
    <col min="24" max="25" width="7.28515625" style="44" customWidth="1"/>
    <col min="26" max="26" width="7.7109375" style="44" customWidth="1"/>
    <col min="27" max="27" width="8.42578125" style="44" customWidth="1"/>
    <col min="28" max="29" width="8.28515625" style="44" customWidth="1"/>
    <col min="30" max="30" width="8.42578125" style="44" customWidth="1"/>
    <col min="31" max="31" width="9" style="44" customWidth="1"/>
    <col min="32" max="32" width="9.5703125" style="44" customWidth="1"/>
    <col min="33" max="36" width="9" style="44"/>
    <col min="37" max="37" width="3.85546875" style="44" customWidth="1"/>
    <col min="38" max="38" width="13.5703125" style="44" bestFit="1" customWidth="1"/>
    <col min="39" max="39" width="8.28515625" style="44" customWidth="1"/>
    <col min="40" max="40" width="7.85546875" style="44" customWidth="1"/>
    <col min="41" max="41" width="8.42578125" style="44" customWidth="1"/>
    <col min="42" max="42" width="8.140625" style="44" customWidth="1"/>
    <col min="43" max="43" width="8.28515625" style="44" customWidth="1"/>
    <col min="44" max="44" width="8.140625" style="44" customWidth="1"/>
    <col min="45" max="45" width="7.85546875" style="44" customWidth="1"/>
    <col min="46" max="46" width="8" style="44" customWidth="1"/>
    <col min="47" max="48" width="7.7109375" style="1" customWidth="1"/>
    <col min="49" max="49" width="7.85546875" style="1" customWidth="1"/>
    <col min="50" max="50" width="8.140625" style="1" customWidth="1"/>
    <col min="51" max="51" width="8.28515625" style="1" customWidth="1"/>
    <col min="52" max="52" width="7.85546875" style="1" customWidth="1"/>
    <col min="53" max="53" width="7.42578125" style="1" customWidth="1"/>
    <col min="54" max="54" width="9.7109375" style="1" customWidth="1"/>
    <col min="55" max="16384" width="9" style="1"/>
  </cols>
  <sheetData>
    <row r="1" spans="2:54" s="44" customFormat="1" ht="19.5" customHeight="1">
      <c r="B1" s="88" t="s">
        <v>63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T1" s="89" t="s">
        <v>65</v>
      </c>
      <c r="AL1" s="89" t="s">
        <v>68</v>
      </c>
    </row>
    <row r="2" spans="2:54" s="47" customFormat="1" ht="4.5" customHeight="1"/>
    <row r="3" spans="2:54" ht="15">
      <c r="B3" s="154" t="s">
        <v>33</v>
      </c>
      <c r="C3" s="90"/>
      <c r="D3" s="91"/>
      <c r="E3" s="91"/>
      <c r="F3" s="91"/>
      <c r="G3" s="91"/>
      <c r="H3" s="92" t="s">
        <v>17</v>
      </c>
      <c r="I3" s="91"/>
      <c r="J3" s="91"/>
      <c r="K3" s="91"/>
      <c r="L3" s="91"/>
      <c r="M3" s="91"/>
      <c r="N3" s="160"/>
      <c r="O3" s="161"/>
      <c r="P3" s="162"/>
      <c r="Q3" s="162"/>
      <c r="R3" s="128"/>
      <c r="T3" s="154" t="s">
        <v>33</v>
      </c>
      <c r="U3" s="90"/>
      <c r="V3" s="91"/>
      <c r="W3" s="91"/>
      <c r="X3" s="91"/>
      <c r="Y3" s="91"/>
      <c r="Z3" s="103" t="s">
        <v>50</v>
      </c>
      <c r="AA3" s="91"/>
      <c r="AB3" s="91"/>
      <c r="AC3" s="91"/>
      <c r="AD3" s="91"/>
      <c r="AE3" s="91"/>
      <c r="AF3" s="163"/>
      <c r="AG3" s="164"/>
      <c r="AH3" s="164"/>
      <c r="AI3" s="164"/>
      <c r="AJ3" s="128"/>
      <c r="AL3" s="158" t="s">
        <v>33</v>
      </c>
      <c r="AM3" s="152" t="s">
        <v>18</v>
      </c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30"/>
    </row>
    <row r="4" spans="2:54">
      <c r="B4" s="155"/>
      <c r="C4" s="93" t="s">
        <v>38</v>
      </c>
      <c r="D4" s="94" t="s">
        <v>39</v>
      </c>
      <c r="E4" s="93" t="s">
        <v>40</v>
      </c>
      <c r="F4" s="94" t="s">
        <v>41</v>
      </c>
      <c r="G4" s="93" t="s">
        <v>42</v>
      </c>
      <c r="H4" s="94" t="s">
        <v>43</v>
      </c>
      <c r="I4" s="93" t="s">
        <v>44</v>
      </c>
      <c r="J4" s="94" t="s">
        <v>45</v>
      </c>
      <c r="K4" s="93" t="s">
        <v>46</v>
      </c>
      <c r="L4" s="94" t="s">
        <v>47</v>
      </c>
      <c r="M4" s="93" t="s">
        <v>48</v>
      </c>
      <c r="N4" s="94" t="s">
        <v>49</v>
      </c>
      <c r="O4" s="94" t="s">
        <v>54</v>
      </c>
      <c r="P4" s="94" t="s">
        <v>55</v>
      </c>
      <c r="Q4" s="94" t="s">
        <v>56</v>
      </c>
      <c r="R4" s="94" t="s">
        <v>62</v>
      </c>
      <c r="T4" s="155"/>
      <c r="U4" s="93" t="s">
        <v>38</v>
      </c>
      <c r="V4" s="94" t="s">
        <v>39</v>
      </c>
      <c r="W4" s="94" t="s">
        <v>40</v>
      </c>
      <c r="X4" s="94" t="s">
        <v>41</v>
      </c>
      <c r="Y4" s="94" t="s">
        <v>42</v>
      </c>
      <c r="Z4" s="94" t="s">
        <v>43</v>
      </c>
      <c r="AA4" s="94" t="s">
        <v>44</v>
      </c>
      <c r="AB4" s="94" t="s">
        <v>45</v>
      </c>
      <c r="AC4" s="94" t="s">
        <v>46</v>
      </c>
      <c r="AD4" s="94" t="s">
        <v>47</v>
      </c>
      <c r="AE4" s="94" t="s">
        <v>48</v>
      </c>
      <c r="AF4" s="104" t="s">
        <v>49</v>
      </c>
      <c r="AG4" s="104" t="s">
        <v>54</v>
      </c>
      <c r="AH4" s="104" t="s">
        <v>55</v>
      </c>
      <c r="AI4" s="104" t="s">
        <v>56</v>
      </c>
      <c r="AJ4" s="129" t="s">
        <v>62</v>
      </c>
      <c r="AL4" s="159"/>
      <c r="AM4" s="106" t="s">
        <v>38</v>
      </c>
      <c r="AN4" s="107" t="s">
        <v>39</v>
      </c>
      <c r="AO4" s="107" t="s">
        <v>40</v>
      </c>
      <c r="AP4" s="107" t="s">
        <v>41</v>
      </c>
      <c r="AQ4" s="107" t="s">
        <v>42</v>
      </c>
      <c r="AR4" s="107" t="s">
        <v>43</v>
      </c>
      <c r="AS4" s="107" t="s">
        <v>44</v>
      </c>
      <c r="AT4" s="107" t="s">
        <v>45</v>
      </c>
      <c r="AU4" s="107" t="s">
        <v>46</v>
      </c>
      <c r="AV4" s="107" t="s">
        <v>47</v>
      </c>
      <c r="AW4" s="107" t="s">
        <v>48</v>
      </c>
      <c r="AX4" s="108" t="s">
        <v>49</v>
      </c>
      <c r="AY4" s="108" t="s">
        <v>54</v>
      </c>
      <c r="AZ4" s="108" t="s">
        <v>55</v>
      </c>
      <c r="BA4" s="108" t="s">
        <v>56</v>
      </c>
      <c r="BB4" s="108" t="s">
        <v>62</v>
      </c>
    </row>
    <row r="5" spans="2:54">
      <c r="B5" s="26" t="s">
        <v>21</v>
      </c>
      <c r="C5" s="31">
        <v>1110</v>
      </c>
      <c r="D5" s="32">
        <v>1155</v>
      </c>
      <c r="E5" s="32">
        <v>1189</v>
      </c>
      <c r="F5" s="32">
        <v>1154</v>
      </c>
      <c r="G5" s="32">
        <v>1208</v>
      </c>
      <c r="H5" s="32">
        <v>1092</v>
      </c>
      <c r="I5" s="32">
        <v>1312</v>
      </c>
      <c r="J5" s="32">
        <v>1244</v>
      </c>
      <c r="K5" s="32">
        <v>1144</v>
      </c>
      <c r="L5" s="32">
        <v>1205</v>
      </c>
      <c r="M5" s="32">
        <v>1209</v>
      </c>
      <c r="N5" s="33">
        <v>1320</v>
      </c>
      <c r="O5" s="33">
        <v>1300</v>
      </c>
      <c r="P5" s="33">
        <v>1259</v>
      </c>
      <c r="Q5" s="33">
        <v>1365</v>
      </c>
      <c r="R5" s="33">
        <v>1334</v>
      </c>
      <c r="T5" s="26" t="s">
        <v>21</v>
      </c>
      <c r="U5" s="75">
        <f t="shared" ref="U5:AJ5" si="0">C5/AM5*100000</f>
        <v>694.8182831102821</v>
      </c>
      <c r="V5" s="75">
        <f t="shared" si="0"/>
        <v>717.1418636995827</v>
      </c>
      <c r="W5" s="75">
        <f t="shared" si="0"/>
        <v>734.28149721788213</v>
      </c>
      <c r="X5" s="75">
        <f t="shared" si="0"/>
        <v>708.41006752608962</v>
      </c>
      <c r="Y5" s="75">
        <f t="shared" si="0"/>
        <v>737.54327266510768</v>
      </c>
      <c r="Z5" s="75">
        <f t="shared" si="0"/>
        <v>675.7969391102007</v>
      </c>
      <c r="AA5" s="75">
        <f t="shared" si="0"/>
        <v>807.17102551324876</v>
      </c>
      <c r="AB5" s="75">
        <f t="shared" si="0"/>
        <v>761.853435077104</v>
      </c>
      <c r="AC5" s="75">
        <f t="shared" si="0"/>
        <v>699.60005381538872</v>
      </c>
      <c r="AD5" s="75">
        <f t="shared" si="0"/>
        <v>734.74265714651563</v>
      </c>
      <c r="AE5" s="75">
        <f t="shared" si="0"/>
        <v>734.18228853546123</v>
      </c>
      <c r="AF5" s="75">
        <f t="shared" si="0"/>
        <v>799.97575831035431</v>
      </c>
      <c r="AG5" s="75">
        <f t="shared" si="0"/>
        <v>787.09646169867528</v>
      </c>
      <c r="AH5" s="75">
        <f t="shared" si="0"/>
        <v>743.19378527071376</v>
      </c>
      <c r="AI5" s="75">
        <f t="shared" si="0"/>
        <v>796.51284924024924</v>
      </c>
      <c r="AJ5" s="75">
        <f t="shared" si="0"/>
        <v>660.41238644520911</v>
      </c>
      <c r="AL5" s="26" t="s">
        <v>21</v>
      </c>
      <c r="AM5" s="31">
        <v>159754</v>
      </c>
      <c r="AN5" s="32">
        <v>161056</v>
      </c>
      <c r="AO5" s="32">
        <v>161927</v>
      </c>
      <c r="AP5" s="32">
        <v>162900</v>
      </c>
      <c r="AQ5" s="32">
        <v>163787</v>
      </c>
      <c r="AR5" s="32">
        <v>161587</v>
      </c>
      <c r="AS5" s="32">
        <v>162543</v>
      </c>
      <c r="AT5" s="32">
        <v>163286</v>
      </c>
      <c r="AU5" s="32">
        <v>163522</v>
      </c>
      <c r="AV5" s="32">
        <v>164003</v>
      </c>
      <c r="AW5" s="32">
        <v>164673</v>
      </c>
      <c r="AX5" s="33">
        <v>165005</v>
      </c>
      <c r="AY5" s="33">
        <v>165164</v>
      </c>
      <c r="AZ5" s="33">
        <v>169404</v>
      </c>
      <c r="BA5" s="33">
        <v>171372</v>
      </c>
      <c r="BB5" s="125">
        <v>201995</v>
      </c>
    </row>
    <row r="6" spans="2:54">
      <c r="B6" s="26" t="s">
        <v>23</v>
      </c>
      <c r="C6" s="31">
        <v>615</v>
      </c>
      <c r="D6" s="32">
        <v>598</v>
      </c>
      <c r="E6" s="32">
        <v>690</v>
      </c>
      <c r="F6" s="32">
        <v>645</v>
      </c>
      <c r="G6" s="32">
        <v>668</v>
      </c>
      <c r="H6" s="32">
        <v>574</v>
      </c>
      <c r="I6" s="32">
        <v>686</v>
      </c>
      <c r="J6" s="32">
        <v>679</v>
      </c>
      <c r="K6" s="32">
        <v>616</v>
      </c>
      <c r="L6" s="32">
        <v>660</v>
      </c>
      <c r="M6" s="32">
        <v>721</v>
      </c>
      <c r="N6" s="33">
        <v>725</v>
      </c>
      <c r="O6" s="33">
        <v>729</v>
      </c>
      <c r="P6" s="33">
        <v>744</v>
      </c>
      <c r="Q6" s="33">
        <v>741</v>
      </c>
      <c r="R6" s="33">
        <v>747</v>
      </c>
      <c r="T6" s="26" t="s">
        <v>23</v>
      </c>
      <c r="U6" s="75">
        <f t="shared" ref="U6:U14" si="1">C6/AM6*100000</f>
        <v>797.04510108864702</v>
      </c>
      <c r="V6" s="75">
        <f t="shared" ref="V6:V14" si="2">D6/AN6*100000</f>
        <v>772.05122908489977</v>
      </c>
      <c r="W6" s="75">
        <f t="shared" ref="W6:W14" si="3">E6/AO6*100000</f>
        <v>889.92068098278196</v>
      </c>
      <c r="X6" s="75">
        <f t="shared" ref="X6:X14" si="4">F6/AP6*100000</f>
        <v>832.75234332636137</v>
      </c>
      <c r="Y6" s="75">
        <f t="shared" ref="Y6:Y14" si="5">G6/AQ6*100000</f>
        <v>847.06001699192245</v>
      </c>
      <c r="Z6" s="75">
        <f t="shared" ref="Z6:Z14" si="6">H6/AR6*100000</f>
        <v>767.08228093386253</v>
      </c>
      <c r="AA6" s="75">
        <f t="shared" ref="AA6:AA14" si="7">I6/AS6*100000</f>
        <v>919.33689810906071</v>
      </c>
      <c r="AB6" s="75">
        <f t="shared" ref="AB6:AB14" si="8">J6/AT6*100000</f>
        <v>911.70309898490791</v>
      </c>
      <c r="AC6" s="75">
        <f t="shared" ref="AC6:AC14" si="9">K6/AU6*100000</f>
        <v>831.36513934813411</v>
      </c>
      <c r="AD6" s="75">
        <f t="shared" ref="AD6:AD14" si="10">L6/AV6*100000</f>
        <v>884.6473473983325</v>
      </c>
      <c r="AE6" s="75">
        <f t="shared" ref="AE6:AE14" si="11">M6/AW6*100000</f>
        <v>972.11735519361457</v>
      </c>
      <c r="AF6" s="75">
        <f t="shared" ref="AF6:AF14" si="12">N6/AX6*100000</f>
        <v>980.82984969628092</v>
      </c>
      <c r="AG6" s="75">
        <f t="shared" ref="AG6:AG15" si="13">O6/AY6*100000</f>
        <v>987.64428548203546</v>
      </c>
      <c r="AH6" s="75">
        <f t="shared" ref="AH6:AH15" si="14">P6/AZ6*100000</f>
        <v>1003.7776578521317</v>
      </c>
      <c r="AI6" s="75">
        <f t="shared" ref="AI6:AI15" si="15">Q6/BA6*100000</f>
        <v>1007.1218875720343</v>
      </c>
      <c r="AJ6" s="75">
        <f t="shared" ref="AJ6:AJ15" si="16">R6/BB6*100000</f>
        <v>1066.6857061259459</v>
      </c>
      <c r="AL6" s="26" t="s">
        <v>23</v>
      </c>
      <c r="AM6" s="31">
        <v>77160</v>
      </c>
      <c r="AN6" s="32">
        <v>77456</v>
      </c>
      <c r="AO6" s="32">
        <v>77535</v>
      </c>
      <c r="AP6" s="32">
        <v>77454</v>
      </c>
      <c r="AQ6" s="32">
        <v>78861</v>
      </c>
      <c r="AR6" s="32">
        <v>74829</v>
      </c>
      <c r="AS6" s="32">
        <v>74619</v>
      </c>
      <c r="AT6" s="32">
        <v>74476</v>
      </c>
      <c r="AU6" s="32">
        <v>74095</v>
      </c>
      <c r="AV6" s="32">
        <v>74606</v>
      </c>
      <c r="AW6" s="32">
        <v>74168</v>
      </c>
      <c r="AX6" s="33">
        <v>73917</v>
      </c>
      <c r="AY6" s="33">
        <v>73812</v>
      </c>
      <c r="AZ6" s="33">
        <v>74120</v>
      </c>
      <c r="BA6" s="33">
        <v>73576</v>
      </c>
      <c r="BB6" s="125">
        <v>70030</v>
      </c>
    </row>
    <row r="7" spans="2:54">
      <c r="B7" s="26" t="s">
        <v>24</v>
      </c>
      <c r="C7" s="31">
        <v>289</v>
      </c>
      <c r="D7" s="32">
        <v>334</v>
      </c>
      <c r="E7" s="32">
        <v>371</v>
      </c>
      <c r="F7" s="32">
        <v>394</v>
      </c>
      <c r="G7" s="32">
        <v>347</v>
      </c>
      <c r="H7" s="32">
        <v>295</v>
      </c>
      <c r="I7" s="32">
        <v>357</v>
      </c>
      <c r="J7" s="32">
        <v>447</v>
      </c>
      <c r="K7" s="32">
        <v>347</v>
      </c>
      <c r="L7" s="32">
        <v>451</v>
      </c>
      <c r="M7" s="32">
        <v>434</v>
      </c>
      <c r="N7" s="33">
        <v>498</v>
      </c>
      <c r="O7" s="33">
        <v>485</v>
      </c>
      <c r="P7" s="33">
        <v>437</v>
      </c>
      <c r="Q7" s="33">
        <v>441</v>
      </c>
      <c r="R7" s="33">
        <v>461</v>
      </c>
      <c r="T7" s="26" t="s">
        <v>24</v>
      </c>
      <c r="U7" s="75">
        <f t="shared" si="1"/>
        <v>464.37638589838349</v>
      </c>
      <c r="V7" s="75">
        <f t="shared" si="2"/>
        <v>537.40084632588366</v>
      </c>
      <c r="W7" s="75">
        <f t="shared" si="3"/>
        <v>592.86011058199369</v>
      </c>
      <c r="X7" s="75">
        <f t="shared" si="4"/>
        <v>622.25591458984809</v>
      </c>
      <c r="Y7" s="75">
        <f t="shared" si="5"/>
        <v>542.9255394051288</v>
      </c>
      <c r="Z7" s="75">
        <f t="shared" si="6"/>
        <v>467.0973462537209</v>
      </c>
      <c r="AA7" s="75">
        <f t="shared" si="7"/>
        <v>559.32442383317402</v>
      </c>
      <c r="AB7" s="75">
        <f t="shared" si="8"/>
        <v>695.36269309148611</v>
      </c>
      <c r="AC7" s="75">
        <f t="shared" si="9"/>
        <v>538.68604073522101</v>
      </c>
      <c r="AD7" s="75">
        <f t="shared" si="10"/>
        <v>693.35547151246806</v>
      </c>
      <c r="AE7" s="75">
        <f t="shared" si="11"/>
        <v>661.52486053104894</v>
      </c>
      <c r="AF7" s="75">
        <f t="shared" si="12"/>
        <v>754.80849386907562</v>
      </c>
      <c r="AG7" s="75">
        <f t="shared" si="13"/>
        <v>735.18265878429588</v>
      </c>
      <c r="AH7" s="75">
        <f t="shared" si="14"/>
        <v>662.15130990802618</v>
      </c>
      <c r="AI7" s="75">
        <f t="shared" si="15"/>
        <v>665.47956781553694</v>
      </c>
      <c r="AJ7" s="75">
        <f t="shared" si="16"/>
        <v>711.8811575403812</v>
      </c>
      <c r="AL7" s="26" t="s">
        <v>24</v>
      </c>
      <c r="AM7" s="31">
        <v>62234</v>
      </c>
      <c r="AN7" s="32">
        <v>62151</v>
      </c>
      <c r="AO7" s="32">
        <v>62578</v>
      </c>
      <c r="AP7" s="32">
        <v>63318</v>
      </c>
      <c r="AQ7" s="32">
        <v>63913</v>
      </c>
      <c r="AR7" s="32">
        <v>63156</v>
      </c>
      <c r="AS7" s="32">
        <v>63827</v>
      </c>
      <c r="AT7" s="32">
        <v>64283</v>
      </c>
      <c r="AU7" s="32">
        <v>64416</v>
      </c>
      <c r="AV7" s="32">
        <v>65046</v>
      </c>
      <c r="AW7" s="32">
        <v>65606</v>
      </c>
      <c r="AX7" s="33">
        <v>65977</v>
      </c>
      <c r="AY7" s="33">
        <v>65970</v>
      </c>
      <c r="AZ7" s="33">
        <v>65997</v>
      </c>
      <c r="BA7" s="33">
        <v>66268</v>
      </c>
      <c r="BB7" s="125">
        <v>64758</v>
      </c>
    </row>
    <row r="8" spans="2:54">
      <c r="B8" s="26" t="s">
        <v>25</v>
      </c>
      <c r="C8" s="31">
        <v>721</v>
      </c>
      <c r="D8" s="32">
        <v>696</v>
      </c>
      <c r="E8" s="32">
        <v>723</v>
      </c>
      <c r="F8" s="32">
        <v>721</v>
      </c>
      <c r="G8" s="32">
        <v>696</v>
      </c>
      <c r="H8" s="32">
        <v>654</v>
      </c>
      <c r="I8" s="32">
        <v>739</v>
      </c>
      <c r="J8" s="32">
        <v>707</v>
      </c>
      <c r="K8" s="32">
        <v>606</v>
      </c>
      <c r="L8" s="32">
        <v>742</v>
      </c>
      <c r="M8" s="32">
        <v>714</v>
      </c>
      <c r="N8" s="33">
        <v>745</v>
      </c>
      <c r="O8" s="33">
        <v>700</v>
      </c>
      <c r="P8" s="33">
        <v>704</v>
      </c>
      <c r="Q8" s="33">
        <v>746</v>
      </c>
      <c r="R8" s="33">
        <v>676</v>
      </c>
      <c r="T8" s="26" t="s">
        <v>25</v>
      </c>
      <c r="U8" s="75">
        <f t="shared" si="1"/>
        <v>843.85716459311095</v>
      </c>
      <c r="V8" s="75">
        <f t="shared" si="2"/>
        <v>810.35767511177357</v>
      </c>
      <c r="W8" s="75">
        <f t="shared" si="3"/>
        <v>845.20873031645647</v>
      </c>
      <c r="X8" s="75">
        <f t="shared" si="4"/>
        <v>845.07372418481441</v>
      </c>
      <c r="Y8" s="75">
        <f t="shared" si="5"/>
        <v>802.51824691272623</v>
      </c>
      <c r="Z8" s="75">
        <f t="shared" si="6"/>
        <v>788.22721191741698</v>
      </c>
      <c r="AA8" s="75">
        <f t="shared" si="7"/>
        <v>891.88732530353138</v>
      </c>
      <c r="AB8" s="75">
        <f t="shared" si="8"/>
        <v>858.84353741496591</v>
      </c>
      <c r="AC8" s="75">
        <f t="shared" si="9"/>
        <v>750.1392585257164</v>
      </c>
      <c r="AD8" s="75">
        <f t="shared" si="10"/>
        <v>919.13586364086814</v>
      </c>
      <c r="AE8" s="75">
        <f t="shared" si="11"/>
        <v>888.46857384617294</v>
      </c>
      <c r="AF8" s="75">
        <f t="shared" si="12"/>
        <v>928.38361558687552</v>
      </c>
      <c r="AG8" s="75">
        <f t="shared" si="13"/>
        <v>875.85395760866845</v>
      </c>
      <c r="AH8" s="75">
        <f t="shared" si="14"/>
        <v>898.29145985122045</v>
      </c>
      <c r="AI8" s="75">
        <f t="shared" si="15"/>
        <v>955.65063667341337</v>
      </c>
      <c r="AJ8" s="75">
        <f t="shared" si="16"/>
        <v>927.39944026779347</v>
      </c>
      <c r="AL8" s="26" t="s">
        <v>25</v>
      </c>
      <c r="AM8" s="31">
        <v>85441</v>
      </c>
      <c r="AN8" s="32">
        <v>85888</v>
      </c>
      <c r="AO8" s="32">
        <v>85541</v>
      </c>
      <c r="AP8" s="32">
        <v>85318</v>
      </c>
      <c r="AQ8" s="32">
        <v>86727</v>
      </c>
      <c r="AR8" s="32">
        <v>82971</v>
      </c>
      <c r="AS8" s="32">
        <v>82858</v>
      </c>
      <c r="AT8" s="32">
        <v>82320</v>
      </c>
      <c r="AU8" s="32">
        <v>80785</v>
      </c>
      <c r="AV8" s="32">
        <v>80728</v>
      </c>
      <c r="AW8" s="32">
        <v>80363</v>
      </c>
      <c r="AX8" s="33">
        <v>80247</v>
      </c>
      <c r="AY8" s="33">
        <v>79922</v>
      </c>
      <c r="AZ8" s="33">
        <v>78371</v>
      </c>
      <c r="BA8" s="33">
        <v>78062</v>
      </c>
      <c r="BB8" s="125">
        <v>72892</v>
      </c>
    </row>
    <row r="9" spans="2:54">
      <c r="B9" s="26" t="s">
        <v>26</v>
      </c>
      <c r="C9" s="31">
        <v>486</v>
      </c>
      <c r="D9" s="32">
        <v>479</v>
      </c>
      <c r="E9" s="32">
        <v>505</v>
      </c>
      <c r="F9" s="32">
        <v>541</v>
      </c>
      <c r="G9" s="32">
        <v>494</v>
      </c>
      <c r="H9" s="32">
        <v>504</v>
      </c>
      <c r="I9" s="32">
        <v>601</v>
      </c>
      <c r="J9" s="32">
        <v>609</v>
      </c>
      <c r="K9" s="32">
        <v>482</v>
      </c>
      <c r="L9" s="32">
        <v>554</v>
      </c>
      <c r="M9" s="32">
        <v>476</v>
      </c>
      <c r="N9" s="33">
        <v>544</v>
      </c>
      <c r="O9" s="33">
        <v>501</v>
      </c>
      <c r="P9" s="33">
        <v>521</v>
      </c>
      <c r="Q9" s="33">
        <v>569</v>
      </c>
      <c r="R9" s="33">
        <v>525</v>
      </c>
      <c r="T9" s="26" t="s">
        <v>26</v>
      </c>
      <c r="U9" s="75">
        <f t="shared" si="1"/>
        <v>749.13294797687865</v>
      </c>
      <c r="V9" s="75">
        <f t="shared" si="2"/>
        <v>736.92307692307691</v>
      </c>
      <c r="W9" s="75">
        <f t="shared" si="3"/>
        <v>778.46803656487486</v>
      </c>
      <c r="X9" s="75">
        <f t="shared" si="4"/>
        <v>834.77348475496854</v>
      </c>
      <c r="Y9" s="75">
        <f t="shared" si="5"/>
        <v>755.01688853566463</v>
      </c>
      <c r="Z9" s="75">
        <f t="shared" si="6"/>
        <v>795.05300353356881</v>
      </c>
      <c r="AA9" s="75">
        <f t="shared" si="7"/>
        <v>948.11402609285517</v>
      </c>
      <c r="AB9" s="75">
        <f t="shared" si="8"/>
        <v>962.48063975724619</v>
      </c>
      <c r="AC9" s="75">
        <f t="shared" si="9"/>
        <v>765.18867774761475</v>
      </c>
      <c r="AD9" s="75">
        <f t="shared" si="10"/>
        <v>882.48880959587109</v>
      </c>
      <c r="AE9" s="75">
        <f t="shared" si="11"/>
        <v>756.5883587118924</v>
      </c>
      <c r="AF9" s="75">
        <f t="shared" si="12"/>
        <v>866.60082199636781</v>
      </c>
      <c r="AG9" s="75">
        <f t="shared" si="13"/>
        <v>798.45727217671242</v>
      </c>
      <c r="AH9" s="75">
        <f t="shared" si="14"/>
        <v>833.65335381464411</v>
      </c>
      <c r="AI9" s="75">
        <f t="shared" si="15"/>
        <v>912.44387427838365</v>
      </c>
      <c r="AJ9" s="75">
        <f t="shared" si="16"/>
        <v>911.062906724512</v>
      </c>
      <c r="AL9" s="26" t="s">
        <v>26</v>
      </c>
      <c r="AM9" s="31">
        <v>64875</v>
      </c>
      <c r="AN9" s="32">
        <v>65000</v>
      </c>
      <c r="AO9" s="32">
        <v>64871</v>
      </c>
      <c r="AP9" s="32">
        <v>64808</v>
      </c>
      <c r="AQ9" s="32">
        <v>65429</v>
      </c>
      <c r="AR9" s="32">
        <v>63392</v>
      </c>
      <c r="AS9" s="32">
        <v>63389</v>
      </c>
      <c r="AT9" s="32">
        <v>63274</v>
      </c>
      <c r="AU9" s="32">
        <v>62991</v>
      </c>
      <c r="AV9" s="32">
        <v>62777</v>
      </c>
      <c r="AW9" s="32">
        <v>62914</v>
      </c>
      <c r="AX9" s="33">
        <v>62774</v>
      </c>
      <c r="AY9" s="33">
        <v>62746</v>
      </c>
      <c r="AZ9" s="33">
        <v>62496</v>
      </c>
      <c r="BA9" s="33">
        <v>62360</v>
      </c>
      <c r="BB9" s="125">
        <v>57625</v>
      </c>
    </row>
    <row r="10" spans="2:54">
      <c r="B10" s="26" t="s">
        <v>27</v>
      </c>
      <c r="C10" s="31">
        <v>303</v>
      </c>
      <c r="D10" s="32">
        <v>291</v>
      </c>
      <c r="E10" s="32">
        <v>305</v>
      </c>
      <c r="F10" s="32">
        <v>307</v>
      </c>
      <c r="G10" s="32">
        <v>357</v>
      </c>
      <c r="H10" s="32">
        <v>308</v>
      </c>
      <c r="I10" s="32">
        <v>361</v>
      </c>
      <c r="J10" s="32">
        <v>350</v>
      </c>
      <c r="K10" s="32">
        <v>305</v>
      </c>
      <c r="L10" s="32">
        <v>358</v>
      </c>
      <c r="M10" s="32">
        <v>340</v>
      </c>
      <c r="N10" s="33">
        <v>339</v>
      </c>
      <c r="O10" s="33">
        <v>326</v>
      </c>
      <c r="P10" s="33">
        <v>340</v>
      </c>
      <c r="Q10" s="33">
        <v>365</v>
      </c>
      <c r="R10" s="33">
        <v>362</v>
      </c>
      <c r="T10" s="26" t="s">
        <v>27</v>
      </c>
      <c r="U10" s="75">
        <f t="shared" si="1"/>
        <v>659.80010016767199</v>
      </c>
      <c r="V10" s="75">
        <f t="shared" si="2"/>
        <v>630.56620945199245</v>
      </c>
      <c r="W10" s="75">
        <f t="shared" si="3"/>
        <v>659.71621387783352</v>
      </c>
      <c r="X10" s="75">
        <f t="shared" si="4"/>
        <v>659.01041107652679</v>
      </c>
      <c r="Y10" s="75">
        <f t="shared" si="5"/>
        <v>758.01006433530802</v>
      </c>
      <c r="Z10" s="75">
        <f t="shared" si="6"/>
        <v>681.03924820342729</v>
      </c>
      <c r="AA10" s="75">
        <f t="shared" si="7"/>
        <v>796.27668960649373</v>
      </c>
      <c r="AB10" s="75">
        <f t="shared" si="8"/>
        <v>771.8431614695894</v>
      </c>
      <c r="AC10" s="75">
        <f t="shared" si="9"/>
        <v>673.54194730914469</v>
      </c>
      <c r="AD10" s="75">
        <f t="shared" si="10"/>
        <v>789.46788100646131</v>
      </c>
      <c r="AE10" s="75">
        <f t="shared" si="11"/>
        <v>749.36083928413996</v>
      </c>
      <c r="AF10" s="75">
        <f t="shared" si="12"/>
        <v>746.30151461782316</v>
      </c>
      <c r="AG10" s="75">
        <f t="shared" si="13"/>
        <v>715.74417634531358</v>
      </c>
      <c r="AH10" s="75">
        <f t="shared" si="14"/>
        <v>756.19411947867081</v>
      </c>
      <c r="AI10" s="75">
        <f t="shared" si="15"/>
        <v>813.00813008130092</v>
      </c>
      <c r="AJ10" s="75">
        <f t="shared" si="16"/>
        <v>823.2886058676371</v>
      </c>
      <c r="AL10" s="26" t="s">
        <v>27</v>
      </c>
      <c r="AM10" s="31">
        <v>45923</v>
      </c>
      <c r="AN10" s="32">
        <v>46149</v>
      </c>
      <c r="AO10" s="32">
        <v>46232</v>
      </c>
      <c r="AP10" s="32">
        <v>46585</v>
      </c>
      <c r="AQ10" s="32">
        <v>47097</v>
      </c>
      <c r="AR10" s="32">
        <v>45225</v>
      </c>
      <c r="AS10" s="32">
        <v>45336</v>
      </c>
      <c r="AT10" s="32">
        <v>45346</v>
      </c>
      <c r="AU10" s="32">
        <v>45283</v>
      </c>
      <c r="AV10" s="32">
        <v>45347</v>
      </c>
      <c r="AW10" s="32">
        <v>45372</v>
      </c>
      <c r="AX10" s="33">
        <v>45424</v>
      </c>
      <c r="AY10" s="33">
        <v>45547</v>
      </c>
      <c r="AZ10" s="33">
        <v>44962</v>
      </c>
      <c r="BA10" s="33">
        <v>44895</v>
      </c>
      <c r="BB10" s="125">
        <v>43970</v>
      </c>
    </row>
    <row r="11" spans="2:54">
      <c r="B11" s="26" t="s">
        <v>28</v>
      </c>
      <c r="C11" s="31">
        <v>805</v>
      </c>
      <c r="D11" s="32">
        <v>788</v>
      </c>
      <c r="E11" s="32">
        <v>836</v>
      </c>
      <c r="F11" s="32">
        <v>861</v>
      </c>
      <c r="G11" s="32">
        <v>875</v>
      </c>
      <c r="H11" s="32">
        <v>792</v>
      </c>
      <c r="I11" s="32">
        <v>989</v>
      </c>
      <c r="J11" s="32">
        <v>875</v>
      </c>
      <c r="K11" s="32">
        <v>802</v>
      </c>
      <c r="L11" s="32">
        <v>899</v>
      </c>
      <c r="M11" s="32">
        <v>858</v>
      </c>
      <c r="N11" s="33">
        <v>1036</v>
      </c>
      <c r="O11" s="33">
        <v>888</v>
      </c>
      <c r="P11" s="33">
        <v>981</v>
      </c>
      <c r="Q11" s="33">
        <v>987</v>
      </c>
      <c r="R11" s="33">
        <v>946</v>
      </c>
      <c r="T11" s="26" t="s">
        <v>28</v>
      </c>
      <c r="U11" s="75">
        <f t="shared" si="1"/>
        <v>616.89605493057047</v>
      </c>
      <c r="V11" s="75">
        <f t="shared" si="2"/>
        <v>601.21922375578902</v>
      </c>
      <c r="W11" s="75">
        <f t="shared" si="3"/>
        <v>636.26400389673654</v>
      </c>
      <c r="X11" s="75">
        <f t="shared" si="4"/>
        <v>653.14358538657609</v>
      </c>
      <c r="Y11" s="75">
        <f t="shared" si="5"/>
        <v>659.12874479288291</v>
      </c>
      <c r="Z11" s="75">
        <f t="shared" si="6"/>
        <v>631.5588019520909</v>
      </c>
      <c r="AA11" s="75">
        <f t="shared" si="7"/>
        <v>784.87703064115487</v>
      </c>
      <c r="AB11" s="75">
        <f t="shared" si="8"/>
        <v>692.58655353100414</v>
      </c>
      <c r="AC11" s="75">
        <f t="shared" si="9"/>
        <v>631.96879555573071</v>
      </c>
      <c r="AD11" s="75">
        <f t="shared" si="10"/>
        <v>707.39499236737322</v>
      </c>
      <c r="AE11" s="75">
        <f t="shared" si="11"/>
        <v>675.78743413435404</v>
      </c>
      <c r="AF11" s="75">
        <f t="shared" si="12"/>
        <v>813.30172237835791</v>
      </c>
      <c r="AG11" s="75">
        <f t="shared" si="13"/>
        <v>698.10771927893643</v>
      </c>
      <c r="AH11" s="75">
        <f t="shared" si="14"/>
        <v>772.89738034272204</v>
      </c>
      <c r="AI11" s="75">
        <f t="shared" si="15"/>
        <v>771.64233947572109</v>
      </c>
      <c r="AJ11" s="75">
        <f t="shared" si="16"/>
        <v>705.03886657176713</v>
      </c>
      <c r="AL11" s="26" t="s">
        <v>28</v>
      </c>
      <c r="AM11" s="31">
        <v>130492</v>
      </c>
      <c r="AN11" s="32">
        <v>131067</v>
      </c>
      <c r="AO11" s="32">
        <v>131392</v>
      </c>
      <c r="AP11" s="32">
        <v>131824</v>
      </c>
      <c r="AQ11" s="32">
        <v>132751</v>
      </c>
      <c r="AR11" s="32">
        <v>125404</v>
      </c>
      <c r="AS11" s="32">
        <v>126007</v>
      </c>
      <c r="AT11" s="32">
        <v>126338</v>
      </c>
      <c r="AU11" s="32">
        <v>126905</v>
      </c>
      <c r="AV11" s="32">
        <v>127086</v>
      </c>
      <c r="AW11" s="32">
        <v>126963</v>
      </c>
      <c r="AX11" s="33">
        <v>127382</v>
      </c>
      <c r="AY11" s="33">
        <v>127201</v>
      </c>
      <c r="AZ11" s="33">
        <v>126925</v>
      </c>
      <c r="BA11" s="33">
        <v>127909</v>
      </c>
      <c r="BB11" s="125">
        <v>134177</v>
      </c>
    </row>
    <row r="12" spans="2:54">
      <c r="B12" s="26" t="s">
        <v>29</v>
      </c>
      <c r="C12" s="31">
        <v>490</v>
      </c>
      <c r="D12" s="32">
        <v>418</v>
      </c>
      <c r="E12" s="32">
        <v>467</v>
      </c>
      <c r="F12" s="32">
        <v>478</v>
      </c>
      <c r="G12" s="32">
        <v>475</v>
      </c>
      <c r="H12" s="32">
        <v>433</v>
      </c>
      <c r="I12" s="32">
        <v>545</v>
      </c>
      <c r="J12" s="32">
        <v>489</v>
      </c>
      <c r="K12" s="32">
        <v>425</v>
      </c>
      <c r="L12" s="32">
        <v>488</v>
      </c>
      <c r="M12" s="32">
        <v>518</v>
      </c>
      <c r="N12" s="33">
        <v>540</v>
      </c>
      <c r="O12" s="33">
        <v>534</v>
      </c>
      <c r="P12" s="33">
        <v>549</v>
      </c>
      <c r="Q12" s="33">
        <v>556</v>
      </c>
      <c r="R12" s="33">
        <v>529</v>
      </c>
      <c r="T12" s="26" t="s">
        <v>29</v>
      </c>
      <c r="U12" s="75">
        <f t="shared" si="1"/>
        <v>845.61488282193773</v>
      </c>
      <c r="V12" s="75">
        <f t="shared" si="2"/>
        <v>721.63524618465567</v>
      </c>
      <c r="W12" s="75">
        <f t="shared" si="3"/>
        <v>807.35784796777489</v>
      </c>
      <c r="X12" s="75">
        <f t="shared" si="4"/>
        <v>825.2050064738886</v>
      </c>
      <c r="Y12" s="75">
        <f t="shared" si="5"/>
        <v>825.32622104842494</v>
      </c>
      <c r="Z12" s="75">
        <f t="shared" si="6"/>
        <v>771.76722217271185</v>
      </c>
      <c r="AA12" s="75">
        <f t="shared" si="7"/>
        <v>973.61416295978711</v>
      </c>
      <c r="AB12" s="75">
        <f t="shared" si="8"/>
        <v>873.72916182750555</v>
      </c>
      <c r="AC12" s="75">
        <f t="shared" si="9"/>
        <v>758.56283577560828</v>
      </c>
      <c r="AD12" s="75">
        <f t="shared" si="10"/>
        <v>867.7252440477248</v>
      </c>
      <c r="AE12" s="75">
        <f t="shared" si="11"/>
        <v>933.7707754984317</v>
      </c>
      <c r="AF12" s="75">
        <f t="shared" si="12"/>
        <v>974.46539745556265</v>
      </c>
      <c r="AG12" s="75">
        <f t="shared" si="13"/>
        <v>967.5665881500272</v>
      </c>
      <c r="AH12" s="75">
        <f t="shared" si="14"/>
        <v>1020.4840328636753</v>
      </c>
      <c r="AI12" s="75">
        <f t="shared" si="15"/>
        <v>1032.1335090682953</v>
      </c>
      <c r="AJ12" s="75">
        <f t="shared" si="16"/>
        <v>1019.0518387239699</v>
      </c>
      <c r="AL12" s="26" t="s">
        <v>29</v>
      </c>
      <c r="AM12" s="31">
        <v>57946</v>
      </c>
      <c r="AN12" s="32">
        <v>57924</v>
      </c>
      <c r="AO12" s="32">
        <v>57843</v>
      </c>
      <c r="AP12" s="32">
        <v>57925</v>
      </c>
      <c r="AQ12" s="32">
        <v>57553</v>
      </c>
      <c r="AR12" s="32">
        <v>56105</v>
      </c>
      <c r="AS12" s="32">
        <v>55977</v>
      </c>
      <c r="AT12" s="32">
        <v>55967</v>
      </c>
      <c r="AU12" s="32">
        <v>56027</v>
      </c>
      <c r="AV12" s="32">
        <v>56239</v>
      </c>
      <c r="AW12" s="32">
        <v>55474</v>
      </c>
      <c r="AX12" s="33">
        <v>55415</v>
      </c>
      <c r="AY12" s="33">
        <v>55190</v>
      </c>
      <c r="AZ12" s="33">
        <v>53798</v>
      </c>
      <c r="BA12" s="33">
        <v>53869</v>
      </c>
      <c r="BB12" s="125">
        <v>51911</v>
      </c>
    </row>
    <row r="13" spans="2:54">
      <c r="B13" s="26" t="s">
        <v>30</v>
      </c>
      <c r="C13" s="31">
        <v>712</v>
      </c>
      <c r="D13" s="32">
        <v>695</v>
      </c>
      <c r="E13" s="32">
        <v>710</v>
      </c>
      <c r="F13" s="32">
        <v>715</v>
      </c>
      <c r="G13" s="32">
        <v>781</v>
      </c>
      <c r="H13" s="32">
        <v>745</v>
      </c>
      <c r="I13" s="32">
        <v>893</v>
      </c>
      <c r="J13" s="32">
        <v>846</v>
      </c>
      <c r="K13" s="32">
        <v>775</v>
      </c>
      <c r="L13" s="32">
        <v>896</v>
      </c>
      <c r="M13" s="32">
        <v>912</v>
      </c>
      <c r="N13" s="33">
        <v>901</v>
      </c>
      <c r="O13" s="33">
        <v>891</v>
      </c>
      <c r="P13" s="33">
        <v>894</v>
      </c>
      <c r="Q13" s="33">
        <v>941</v>
      </c>
      <c r="R13" s="33">
        <v>876</v>
      </c>
      <c r="T13" s="26" t="s">
        <v>30</v>
      </c>
      <c r="U13" s="75">
        <f t="shared" si="1"/>
        <v>578.98888373870682</v>
      </c>
      <c r="V13" s="75">
        <f t="shared" si="2"/>
        <v>567.29599791039163</v>
      </c>
      <c r="W13" s="75">
        <f t="shared" si="3"/>
        <v>578.47738234910707</v>
      </c>
      <c r="X13" s="75">
        <f t="shared" si="4"/>
        <v>578.09543830145049</v>
      </c>
      <c r="Y13" s="75">
        <f t="shared" si="5"/>
        <v>629.43769695113599</v>
      </c>
      <c r="Z13" s="75">
        <f t="shared" si="6"/>
        <v>624.49181454688721</v>
      </c>
      <c r="AA13" s="75">
        <f t="shared" si="7"/>
        <v>747.01153559806926</v>
      </c>
      <c r="AB13" s="75">
        <f t="shared" si="8"/>
        <v>705.4467829625429</v>
      </c>
      <c r="AC13" s="75">
        <f t="shared" si="9"/>
        <v>645.34394750647425</v>
      </c>
      <c r="AD13" s="75">
        <f t="shared" si="10"/>
        <v>745.88969823100945</v>
      </c>
      <c r="AE13" s="75">
        <f t="shared" si="11"/>
        <v>757.2989670176371</v>
      </c>
      <c r="AF13" s="75">
        <f t="shared" si="12"/>
        <v>745.65105847691871</v>
      </c>
      <c r="AG13" s="75">
        <f t="shared" si="13"/>
        <v>738.59774193013573</v>
      </c>
      <c r="AH13" s="75">
        <f t="shared" si="14"/>
        <v>732.9911614712297</v>
      </c>
      <c r="AI13" s="75">
        <f t="shared" si="15"/>
        <v>770.04909983633388</v>
      </c>
      <c r="AJ13" s="75">
        <f t="shared" si="16"/>
        <v>702.90308603341191</v>
      </c>
      <c r="AL13" s="26" t="s">
        <v>30</v>
      </c>
      <c r="AM13" s="31">
        <v>122973</v>
      </c>
      <c r="AN13" s="32">
        <v>122511</v>
      </c>
      <c r="AO13" s="32">
        <v>122736</v>
      </c>
      <c r="AP13" s="32">
        <v>123682</v>
      </c>
      <c r="AQ13" s="32">
        <v>124079</v>
      </c>
      <c r="AR13" s="32">
        <v>119297</v>
      </c>
      <c r="AS13" s="32">
        <v>119543</v>
      </c>
      <c r="AT13" s="32">
        <v>119924</v>
      </c>
      <c r="AU13" s="32">
        <v>120091</v>
      </c>
      <c r="AV13" s="32">
        <v>120125</v>
      </c>
      <c r="AW13" s="32">
        <v>120428</v>
      </c>
      <c r="AX13" s="33">
        <v>120834</v>
      </c>
      <c r="AY13" s="33">
        <v>120634</v>
      </c>
      <c r="AZ13" s="33">
        <v>121966</v>
      </c>
      <c r="BA13" s="33">
        <v>122200</v>
      </c>
      <c r="BB13" s="125">
        <v>124626</v>
      </c>
    </row>
    <row r="14" spans="2:54">
      <c r="B14" s="26" t="s">
        <v>22</v>
      </c>
      <c r="C14" s="31">
        <v>276</v>
      </c>
      <c r="D14" s="32">
        <v>299</v>
      </c>
      <c r="E14" s="32">
        <v>321</v>
      </c>
      <c r="F14" s="32">
        <v>268</v>
      </c>
      <c r="G14" s="32">
        <v>266</v>
      </c>
      <c r="H14" s="32">
        <v>252</v>
      </c>
      <c r="I14" s="32">
        <v>373</v>
      </c>
      <c r="J14" s="32">
        <v>348</v>
      </c>
      <c r="K14" s="32">
        <v>299</v>
      </c>
      <c r="L14" s="32">
        <v>350</v>
      </c>
      <c r="M14" s="32">
        <v>311</v>
      </c>
      <c r="N14" s="33">
        <v>374</v>
      </c>
      <c r="O14" s="33">
        <v>343</v>
      </c>
      <c r="P14" s="33">
        <v>377</v>
      </c>
      <c r="Q14" s="33">
        <v>360</v>
      </c>
      <c r="R14" s="33">
        <v>406</v>
      </c>
      <c r="T14" s="26" t="s">
        <v>22</v>
      </c>
      <c r="U14" s="75">
        <f t="shared" si="1"/>
        <v>562.97807241203475</v>
      </c>
      <c r="V14" s="75">
        <f t="shared" si="2"/>
        <v>610.21653503132723</v>
      </c>
      <c r="W14" s="75">
        <f t="shared" si="3"/>
        <v>651.7766497461929</v>
      </c>
      <c r="X14" s="75">
        <f t="shared" si="4"/>
        <v>541.52354010911301</v>
      </c>
      <c r="Y14" s="75">
        <f t="shared" si="5"/>
        <v>532.33004462766917</v>
      </c>
      <c r="Z14" s="75">
        <f t="shared" si="6"/>
        <v>524.02836407494442</v>
      </c>
      <c r="AA14" s="75">
        <f t="shared" si="7"/>
        <v>768.85022879993403</v>
      </c>
      <c r="AB14" s="75">
        <f t="shared" si="8"/>
        <v>714.72581638940233</v>
      </c>
      <c r="AC14" s="75">
        <f t="shared" si="9"/>
        <v>616.88914563948094</v>
      </c>
      <c r="AD14" s="75">
        <f t="shared" si="10"/>
        <v>721.03994561298691</v>
      </c>
      <c r="AE14" s="75">
        <f t="shared" si="11"/>
        <v>639.53607929424822</v>
      </c>
      <c r="AF14" s="75">
        <f t="shared" si="12"/>
        <v>765.21739130434787</v>
      </c>
      <c r="AG14" s="75">
        <f t="shared" si="13"/>
        <v>701.9051711789142</v>
      </c>
      <c r="AH14" s="75">
        <f t="shared" si="14"/>
        <v>785.12224582448255</v>
      </c>
      <c r="AI14" s="75">
        <f t="shared" si="15"/>
        <v>751.75409288339461</v>
      </c>
      <c r="AJ14" s="75">
        <f t="shared" si="16"/>
        <v>880.42676844342293</v>
      </c>
      <c r="AL14" s="26" t="s">
        <v>22</v>
      </c>
      <c r="AM14" s="31">
        <v>49025</v>
      </c>
      <c r="AN14" s="32">
        <v>48999</v>
      </c>
      <c r="AO14" s="32">
        <v>49250</v>
      </c>
      <c r="AP14" s="32">
        <v>49490</v>
      </c>
      <c r="AQ14" s="32">
        <v>49969</v>
      </c>
      <c r="AR14" s="32">
        <v>48089</v>
      </c>
      <c r="AS14" s="32">
        <v>48514</v>
      </c>
      <c r="AT14" s="32">
        <v>48690</v>
      </c>
      <c r="AU14" s="32">
        <v>48469</v>
      </c>
      <c r="AV14" s="32">
        <v>48541</v>
      </c>
      <c r="AW14" s="32">
        <v>48629</v>
      </c>
      <c r="AX14" s="33">
        <v>48875</v>
      </c>
      <c r="AY14" s="33">
        <v>48867</v>
      </c>
      <c r="AZ14" s="33">
        <v>48018</v>
      </c>
      <c r="BA14" s="33">
        <v>47888</v>
      </c>
      <c r="BB14" s="125">
        <v>46114</v>
      </c>
    </row>
    <row r="15" spans="2:54">
      <c r="B15" s="95" t="s">
        <v>15</v>
      </c>
      <c r="C15" s="96">
        <f>SUM(C5:C14)</f>
        <v>5807</v>
      </c>
      <c r="D15" s="97">
        <f t="shared" ref="D15:N15" si="17">SUM(D5:D14)</f>
        <v>5753</v>
      </c>
      <c r="E15" s="97">
        <f t="shared" si="17"/>
        <v>6117</v>
      </c>
      <c r="F15" s="97">
        <f t="shared" si="17"/>
        <v>6084</v>
      </c>
      <c r="G15" s="97">
        <f t="shared" si="17"/>
        <v>6167</v>
      </c>
      <c r="H15" s="97">
        <f t="shared" si="17"/>
        <v>5649</v>
      </c>
      <c r="I15" s="97">
        <f t="shared" si="17"/>
        <v>6856</v>
      </c>
      <c r="J15" s="97">
        <f t="shared" si="17"/>
        <v>6594</v>
      </c>
      <c r="K15" s="97">
        <f t="shared" si="17"/>
        <v>5801</v>
      </c>
      <c r="L15" s="97">
        <f t="shared" si="17"/>
        <v>6603</v>
      </c>
      <c r="M15" s="97">
        <f t="shared" si="17"/>
        <v>6493</v>
      </c>
      <c r="N15" s="98">
        <f t="shared" si="17"/>
        <v>7022</v>
      </c>
      <c r="O15" s="98">
        <f t="shared" ref="O15:R15" si="18">SUM(O5:O14)</f>
        <v>6697</v>
      </c>
      <c r="P15" s="98">
        <f t="shared" si="18"/>
        <v>6806</v>
      </c>
      <c r="Q15" s="98">
        <f t="shared" si="18"/>
        <v>7071</v>
      </c>
      <c r="R15" s="98">
        <f t="shared" si="18"/>
        <v>6862</v>
      </c>
      <c r="T15" s="95" t="s">
        <v>15</v>
      </c>
      <c r="U15" s="105">
        <f>C15/AM15*100000</f>
        <v>678.52815360185457</v>
      </c>
      <c r="V15" s="105">
        <f t="shared" ref="V15" si="19">D15/AN15*100000</f>
        <v>670.3557791240047</v>
      </c>
      <c r="W15" s="105">
        <f t="shared" ref="W15" si="20">E15/AO15*100000</f>
        <v>711.35764997296212</v>
      </c>
      <c r="X15" s="105">
        <f t="shared" ref="X15" si="21">F15/AP15*100000</f>
        <v>704.73436935308996</v>
      </c>
      <c r="Y15" s="105">
        <f t="shared" ref="Y15" si="22">G15/AQ15*100000</f>
        <v>708.71534856567598</v>
      </c>
      <c r="Z15" s="105">
        <f t="shared" ref="Z15" si="23">H15/AR15*100000</f>
        <v>672.455970144812</v>
      </c>
      <c r="AA15" s="105">
        <f t="shared" ref="AA15" si="24">I15/AS15*100000</f>
        <v>813.65941422693459</v>
      </c>
      <c r="AB15" s="105">
        <f t="shared" ref="AB15" si="25">J15/AT15*100000</f>
        <v>781.36849689064161</v>
      </c>
      <c r="AC15" s="105">
        <f t="shared" ref="AC15" si="26">K15/AU15*100000</f>
        <v>688.47735062616903</v>
      </c>
      <c r="AD15" s="105">
        <f t="shared" ref="AD15" si="27">L15/AV15*100000</f>
        <v>781.88462258051527</v>
      </c>
      <c r="AE15" s="105">
        <f t="shared" ref="AE15" si="28">M15/AW15*100000</f>
        <v>768.77538213807884</v>
      </c>
      <c r="AF15" s="105">
        <f t="shared" ref="AF15" si="29">N15/AX15*100000</f>
        <v>830.17083407223515</v>
      </c>
      <c r="AG15" s="105">
        <f t="shared" si="13"/>
        <v>792.49467193181977</v>
      </c>
      <c r="AH15" s="105">
        <f t="shared" si="14"/>
        <v>804.43752607684826</v>
      </c>
      <c r="AI15" s="105">
        <f t="shared" si="15"/>
        <v>833.45218464425352</v>
      </c>
      <c r="AJ15" s="105">
        <f t="shared" si="16"/>
        <v>790.46374948450534</v>
      </c>
      <c r="AL15" s="109" t="s">
        <v>15</v>
      </c>
      <c r="AM15" s="110">
        <f>SUM(AM5:AM14)</f>
        <v>855823</v>
      </c>
      <c r="AN15" s="111">
        <f t="shared" ref="AN15:AX15" si="30">SUM(AN5:AN14)</f>
        <v>858201</v>
      </c>
      <c r="AO15" s="111">
        <f t="shared" si="30"/>
        <v>859905</v>
      </c>
      <c r="AP15" s="111">
        <f t="shared" si="30"/>
        <v>863304</v>
      </c>
      <c r="AQ15" s="111">
        <f t="shared" si="30"/>
        <v>870166</v>
      </c>
      <c r="AR15" s="111">
        <f t="shared" si="30"/>
        <v>840055</v>
      </c>
      <c r="AS15" s="111">
        <f t="shared" si="30"/>
        <v>842613</v>
      </c>
      <c r="AT15" s="111">
        <f t="shared" si="30"/>
        <v>843904</v>
      </c>
      <c r="AU15" s="111">
        <f t="shared" si="30"/>
        <v>842584</v>
      </c>
      <c r="AV15" s="111">
        <f t="shared" si="30"/>
        <v>844498</v>
      </c>
      <c r="AW15" s="111">
        <f t="shared" si="30"/>
        <v>844590</v>
      </c>
      <c r="AX15" s="112">
        <f t="shared" si="30"/>
        <v>845850</v>
      </c>
      <c r="AY15" s="112">
        <f t="shared" ref="AY15:BA15" si="31">SUM(AY5:AY14)</f>
        <v>845053</v>
      </c>
      <c r="AZ15" s="112">
        <f t="shared" si="31"/>
        <v>846057</v>
      </c>
      <c r="BA15" s="112">
        <f t="shared" si="31"/>
        <v>848399</v>
      </c>
      <c r="BB15" s="126">
        <v>868098</v>
      </c>
    </row>
    <row r="16" spans="2:54">
      <c r="B16" s="27" t="s">
        <v>31</v>
      </c>
      <c r="C16" s="34"/>
      <c r="D16" s="35"/>
      <c r="E16" s="35"/>
      <c r="F16" s="35"/>
      <c r="G16" s="35"/>
      <c r="H16" s="35">
        <v>1</v>
      </c>
      <c r="I16" s="35"/>
      <c r="J16" s="35"/>
      <c r="K16" s="35"/>
      <c r="L16" s="35"/>
      <c r="M16" s="35">
        <v>3</v>
      </c>
      <c r="N16" s="36"/>
      <c r="O16" s="36"/>
      <c r="P16" s="36"/>
      <c r="Q16" s="36"/>
      <c r="R16" s="36"/>
      <c r="T16" s="114" t="s">
        <v>60</v>
      </c>
    </row>
    <row r="17" spans="2:54">
      <c r="B17" s="99" t="s">
        <v>32</v>
      </c>
      <c r="C17" s="100">
        <v>5807</v>
      </c>
      <c r="D17" s="101">
        <v>5753</v>
      </c>
      <c r="E17" s="101">
        <v>6117</v>
      </c>
      <c r="F17" s="101">
        <v>6084</v>
      </c>
      <c r="G17" s="101">
        <v>6167</v>
      </c>
      <c r="H17" s="101">
        <v>5650</v>
      </c>
      <c r="I17" s="101">
        <v>6856</v>
      </c>
      <c r="J17" s="101">
        <v>6594</v>
      </c>
      <c r="K17" s="101">
        <v>5801</v>
      </c>
      <c r="L17" s="101">
        <v>6603</v>
      </c>
      <c r="M17" s="101">
        <v>6496</v>
      </c>
      <c r="N17" s="102">
        <v>7022</v>
      </c>
      <c r="O17" s="98">
        <v>6697</v>
      </c>
      <c r="P17" s="102">
        <v>6806</v>
      </c>
      <c r="Q17" s="102">
        <v>7071</v>
      </c>
      <c r="R17" s="98">
        <v>6862</v>
      </c>
    </row>
    <row r="18" spans="2:54" s="44" customFormat="1" ht="9" customHeight="1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2:54" s="20" customFormat="1">
      <c r="B19" s="86" t="s">
        <v>20</v>
      </c>
      <c r="C19" s="87" t="s">
        <v>35</v>
      </c>
      <c r="D19" s="87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</row>
    <row r="20" spans="2:54" s="44" customFormat="1">
      <c r="B20" s="114" t="s">
        <v>60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AF20" s="70"/>
      <c r="AG20" s="70"/>
      <c r="AH20" s="70"/>
      <c r="AI20" s="70"/>
      <c r="AJ20" s="70"/>
      <c r="AK20" s="70"/>
      <c r="AL20" s="71"/>
      <c r="AM20" s="73"/>
      <c r="AN20" s="73"/>
      <c r="AO20" s="73"/>
      <c r="AP20" s="70"/>
    </row>
    <row r="21" spans="2:54" s="44" customFormat="1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AF21" s="70"/>
      <c r="AG21" s="70"/>
      <c r="AH21" s="70"/>
      <c r="AI21" s="70"/>
      <c r="AJ21" s="70"/>
      <c r="AK21" s="70"/>
      <c r="AL21" s="70"/>
      <c r="AM21" s="74"/>
      <c r="AN21" s="74"/>
      <c r="AO21" s="74"/>
      <c r="AP21" s="70"/>
    </row>
    <row r="22" spans="2:54" s="44" customFormat="1" ht="19.5" customHeight="1">
      <c r="B22" s="88" t="s">
        <v>64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T22" s="89" t="s">
        <v>66</v>
      </c>
      <c r="U22" s="70"/>
      <c r="V22" s="70"/>
      <c r="AF22" s="70"/>
      <c r="AG22" s="70"/>
      <c r="AH22" s="70"/>
      <c r="AI22" s="70"/>
      <c r="AJ22" s="70"/>
      <c r="AK22" s="70"/>
      <c r="AL22" s="89" t="s">
        <v>67</v>
      </c>
      <c r="AM22" s="74"/>
      <c r="AN22" s="74"/>
      <c r="AO22" s="74"/>
      <c r="AP22" s="70"/>
    </row>
    <row r="23" spans="2:54" s="47" customFormat="1" ht="5.2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U23" s="70"/>
      <c r="V23" s="70"/>
      <c r="AF23" s="70"/>
      <c r="AG23" s="70"/>
      <c r="AH23" s="70"/>
      <c r="AI23" s="70"/>
      <c r="AJ23" s="70"/>
      <c r="AK23" s="72"/>
      <c r="AL23" s="70"/>
      <c r="AM23" s="74"/>
      <c r="AN23" s="74"/>
      <c r="AO23" s="74"/>
      <c r="AP23" s="72"/>
    </row>
    <row r="24" spans="2:54" ht="15">
      <c r="B24" s="156" t="s">
        <v>33</v>
      </c>
      <c r="C24" s="25"/>
      <c r="D24" s="148" t="s">
        <v>16</v>
      </c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23"/>
      <c r="T24" s="156" t="s">
        <v>33</v>
      </c>
      <c r="U24" s="149" t="s">
        <v>50</v>
      </c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1"/>
      <c r="AJ24" s="124"/>
      <c r="AK24" s="70"/>
      <c r="AL24" s="156" t="s">
        <v>33</v>
      </c>
      <c r="AM24" s="149" t="s">
        <v>18</v>
      </c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1"/>
      <c r="BB24" s="132"/>
    </row>
    <row r="25" spans="2:54">
      <c r="B25" s="157"/>
      <c r="C25" s="28" t="s">
        <v>1</v>
      </c>
      <c r="D25" s="29" t="s">
        <v>2</v>
      </c>
      <c r="E25" s="29" t="s">
        <v>3</v>
      </c>
      <c r="F25" s="29" t="s">
        <v>4</v>
      </c>
      <c r="G25" s="29" t="s">
        <v>5</v>
      </c>
      <c r="H25" s="29" t="s">
        <v>6</v>
      </c>
      <c r="I25" s="29" t="s">
        <v>7</v>
      </c>
      <c r="J25" s="29" t="s">
        <v>8</v>
      </c>
      <c r="K25" s="29" t="s">
        <v>9</v>
      </c>
      <c r="L25" s="29" t="s">
        <v>10</v>
      </c>
      <c r="M25" s="29" t="s">
        <v>11</v>
      </c>
      <c r="N25" s="30" t="s">
        <v>12</v>
      </c>
      <c r="O25" s="30" t="s">
        <v>51</v>
      </c>
      <c r="P25" s="30" t="s">
        <v>52</v>
      </c>
      <c r="Q25" s="30" t="s">
        <v>53</v>
      </c>
      <c r="R25" s="131" t="s">
        <v>57</v>
      </c>
      <c r="T25" s="157"/>
      <c r="U25" s="28" t="s">
        <v>1</v>
      </c>
      <c r="V25" s="29" t="s">
        <v>2</v>
      </c>
      <c r="W25" s="29" t="s">
        <v>3</v>
      </c>
      <c r="X25" s="29" t="s">
        <v>4</v>
      </c>
      <c r="Y25" s="29" t="s">
        <v>5</v>
      </c>
      <c r="Z25" s="29" t="s">
        <v>6</v>
      </c>
      <c r="AA25" s="29" t="s">
        <v>7</v>
      </c>
      <c r="AB25" s="29" t="s">
        <v>8</v>
      </c>
      <c r="AC25" s="29" t="s">
        <v>9</v>
      </c>
      <c r="AD25" s="29" t="s">
        <v>10</v>
      </c>
      <c r="AE25" s="29" t="s">
        <v>11</v>
      </c>
      <c r="AF25" s="30" t="s">
        <v>12</v>
      </c>
      <c r="AG25" s="30" t="s">
        <v>51</v>
      </c>
      <c r="AH25" s="30" t="s">
        <v>52</v>
      </c>
      <c r="AI25" s="30" t="s">
        <v>53</v>
      </c>
      <c r="AJ25" s="30" t="s">
        <v>57</v>
      </c>
      <c r="AK25" s="70"/>
      <c r="AL25" s="157"/>
      <c r="AM25" s="28" t="s">
        <v>1</v>
      </c>
      <c r="AN25" s="29" t="s">
        <v>2</v>
      </c>
      <c r="AO25" s="29" t="s">
        <v>3</v>
      </c>
      <c r="AP25" s="29" t="s">
        <v>4</v>
      </c>
      <c r="AQ25" s="29" t="s">
        <v>5</v>
      </c>
      <c r="AR25" s="29" t="s">
        <v>6</v>
      </c>
      <c r="AS25" s="29" t="s">
        <v>7</v>
      </c>
      <c r="AT25" s="29" t="s">
        <v>8</v>
      </c>
      <c r="AU25" s="29" t="s">
        <v>9</v>
      </c>
      <c r="AV25" s="29" t="s">
        <v>10</v>
      </c>
      <c r="AW25" s="29" t="s">
        <v>11</v>
      </c>
      <c r="AX25" s="30" t="s">
        <v>12</v>
      </c>
      <c r="AY25" s="30" t="s">
        <v>51</v>
      </c>
      <c r="AZ25" s="30" t="s">
        <v>52</v>
      </c>
      <c r="BA25" s="30" t="s">
        <v>53</v>
      </c>
      <c r="BB25" s="30" t="s">
        <v>57</v>
      </c>
    </row>
    <row r="26" spans="2:54">
      <c r="B26" s="37" t="s">
        <v>21</v>
      </c>
      <c r="C26" s="40">
        <v>1110</v>
      </c>
      <c r="D26" s="41">
        <v>1155</v>
      </c>
      <c r="E26" s="41">
        <v>1189</v>
      </c>
      <c r="F26" s="41">
        <v>1154</v>
      </c>
      <c r="G26" s="41">
        <v>1208</v>
      </c>
      <c r="H26" s="41">
        <v>1092</v>
      </c>
      <c r="I26" s="41">
        <v>1312</v>
      </c>
      <c r="J26" s="41">
        <v>1244</v>
      </c>
      <c r="K26" s="41">
        <v>1144</v>
      </c>
      <c r="L26" s="41">
        <v>1205</v>
      </c>
      <c r="M26" s="41">
        <v>1209</v>
      </c>
      <c r="N26" s="42">
        <v>1320</v>
      </c>
      <c r="O26" s="42">
        <f>SUM(O27:O28)</f>
        <v>1300</v>
      </c>
      <c r="P26" s="42">
        <f>SUM(P27:P28)</f>
        <v>1308</v>
      </c>
      <c r="Q26" s="42">
        <f>SUM(Q27:Q28)</f>
        <v>1365</v>
      </c>
      <c r="R26" s="42">
        <v>1334</v>
      </c>
      <c r="T26" s="37" t="s">
        <v>21</v>
      </c>
      <c r="U26" s="40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2"/>
      <c r="AG26" s="42"/>
      <c r="AH26" s="42"/>
      <c r="AI26" s="42"/>
      <c r="AJ26" s="42"/>
      <c r="AK26" s="70"/>
      <c r="AL26" s="37" t="s">
        <v>21</v>
      </c>
      <c r="AM26" s="40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2"/>
      <c r="AY26" s="42"/>
      <c r="AZ26" s="42"/>
      <c r="BA26" s="42"/>
      <c r="BB26" s="42"/>
    </row>
    <row r="27" spans="2:54">
      <c r="B27" s="38" t="s">
        <v>34</v>
      </c>
      <c r="C27" s="31">
        <v>613</v>
      </c>
      <c r="D27" s="32">
        <v>628</v>
      </c>
      <c r="E27" s="32">
        <v>678</v>
      </c>
      <c r="F27" s="32">
        <v>611</v>
      </c>
      <c r="G27" s="32">
        <v>677</v>
      </c>
      <c r="H27" s="32">
        <v>569</v>
      </c>
      <c r="I27" s="32">
        <v>717</v>
      </c>
      <c r="J27" s="32">
        <v>687</v>
      </c>
      <c r="K27" s="32">
        <v>602</v>
      </c>
      <c r="L27" s="32">
        <v>640</v>
      </c>
      <c r="M27" s="32">
        <v>655</v>
      </c>
      <c r="N27" s="33">
        <v>708</v>
      </c>
      <c r="O27" s="33">
        <v>707</v>
      </c>
      <c r="P27" s="33">
        <v>696</v>
      </c>
      <c r="Q27" s="33">
        <v>753</v>
      </c>
      <c r="R27" s="33">
        <v>754</v>
      </c>
      <c r="T27" s="38" t="s">
        <v>34</v>
      </c>
      <c r="U27" s="75">
        <f t="shared" ref="U27:AI28" si="32">C27/AM27*100000</f>
        <v>792.48112524563044</v>
      </c>
      <c r="V27" s="75">
        <f t="shared" si="32"/>
        <v>806.17209463536119</v>
      </c>
      <c r="W27" s="75">
        <f t="shared" si="32"/>
        <v>866.66411013536833</v>
      </c>
      <c r="X27" s="75">
        <f t="shared" si="32"/>
        <v>776.76074243579967</v>
      </c>
      <c r="Y27" s="75">
        <f t="shared" si="32"/>
        <v>859.60613024873987</v>
      </c>
      <c r="Z27" s="75">
        <f t="shared" si="32"/>
        <v>734.31672409565476</v>
      </c>
      <c r="AA27" s="75">
        <f t="shared" si="32"/>
        <v>920.59986646808068</v>
      </c>
      <c r="AB27" s="75">
        <f t="shared" si="32"/>
        <v>879.15744212533434</v>
      </c>
      <c r="AC27" s="75">
        <f t="shared" si="32"/>
        <v>769.85050577387881</v>
      </c>
      <c r="AD27" s="75">
        <f t="shared" si="32"/>
        <v>818.28875364394207</v>
      </c>
      <c r="AE27" s="75">
        <f t="shared" si="32"/>
        <v>833.43936887644736</v>
      </c>
      <c r="AF27" s="75">
        <f t="shared" si="32"/>
        <v>898.42015100564686</v>
      </c>
      <c r="AG27" s="75">
        <f t="shared" si="32"/>
        <v>896.53685692184797</v>
      </c>
      <c r="AH27" s="75">
        <f t="shared" si="32"/>
        <v>857.14285714285722</v>
      </c>
      <c r="AI27" s="75">
        <f t="shared" si="32"/>
        <v>915.99153346471064</v>
      </c>
      <c r="AJ27" s="75">
        <f>R27/BB27*100000</f>
        <v>780.99105071262841</v>
      </c>
      <c r="AK27" s="70"/>
      <c r="AL27" s="38" t="s">
        <v>34</v>
      </c>
      <c r="AM27" s="31">
        <v>77352</v>
      </c>
      <c r="AN27" s="32">
        <v>77899</v>
      </c>
      <c r="AO27" s="32">
        <v>78231</v>
      </c>
      <c r="AP27" s="32">
        <v>78660</v>
      </c>
      <c r="AQ27" s="32">
        <v>78757</v>
      </c>
      <c r="AR27" s="32">
        <v>77487</v>
      </c>
      <c r="AS27" s="32">
        <v>77884</v>
      </c>
      <c r="AT27" s="32">
        <v>78143</v>
      </c>
      <c r="AU27" s="32">
        <v>78197</v>
      </c>
      <c r="AV27" s="32">
        <v>78212</v>
      </c>
      <c r="AW27" s="32">
        <v>78590</v>
      </c>
      <c r="AX27" s="33">
        <v>78805</v>
      </c>
      <c r="AY27" s="33">
        <v>78859</v>
      </c>
      <c r="AZ27" s="33">
        <v>81200</v>
      </c>
      <c r="BA27" s="33">
        <v>82206</v>
      </c>
      <c r="BB27" s="133">
        <v>96544</v>
      </c>
    </row>
    <row r="28" spans="2:54">
      <c r="B28" s="38" t="s">
        <v>14</v>
      </c>
      <c r="C28" s="31">
        <v>497</v>
      </c>
      <c r="D28" s="32">
        <v>527</v>
      </c>
      <c r="E28" s="32">
        <v>511</v>
      </c>
      <c r="F28" s="32">
        <v>543</v>
      </c>
      <c r="G28" s="32">
        <v>531</v>
      </c>
      <c r="H28" s="32">
        <v>523</v>
      </c>
      <c r="I28" s="32">
        <v>595</v>
      </c>
      <c r="J28" s="32">
        <v>557</v>
      </c>
      <c r="K28" s="32">
        <v>542</v>
      </c>
      <c r="L28" s="32">
        <v>565</v>
      </c>
      <c r="M28" s="32">
        <v>554</v>
      </c>
      <c r="N28" s="33">
        <v>612</v>
      </c>
      <c r="O28" s="33">
        <v>593</v>
      </c>
      <c r="P28" s="33">
        <v>612</v>
      </c>
      <c r="Q28" s="33">
        <v>612</v>
      </c>
      <c r="R28" s="33">
        <v>580</v>
      </c>
      <c r="T28" s="38" t="s">
        <v>14</v>
      </c>
      <c r="U28" s="75">
        <f t="shared" si="32"/>
        <v>603.14070046843528</v>
      </c>
      <c r="V28" s="75">
        <f t="shared" si="32"/>
        <v>633.74099594742484</v>
      </c>
      <c r="W28" s="75">
        <f t="shared" si="32"/>
        <v>610.54291722424011</v>
      </c>
      <c r="X28" s="75">
        <f t="shared" si="32"/>
        <v>644.58689458689457</v>
      </c>
      <c r="Y28" s="75">
        <f t="shared" si="32"/>
        <v>624.48547571445374</v>
      </c>
      <c r="Z28" s="75">
        <f t="shared" si="32"/>
        <v>621.87871581450656</v>
      </c>
      <c r="AA28" s="75">
        <f t="shared" si="32"/>
        <v>702.8195466518622</v>
      </c>
      <c r="AB28" s="75">
        <f t="shared" si="32"/>
        <v>654.19353323232679</v>
      </c>
      <c r="AC28" s="75">
        <f t="shared" si="32"/>
        <v>635.21828303545271</v>
      </c>
      <c r="AD28" s="75">
        <f t="shared" si="32"/>
        <v>658.5772400368337</v>
      </c>
      <c r="AE28" s="75">
        <f t="shared" si="32"/>
        <v>643.56493151957989</v>
      </c>
      <c r="AF28" s="75">
        <f t="shared" si="32"/>
        <v>709.97679814385151</v>
      </c>
      <c r="AG28" s="75">
        <f t="shared" si="32"/>
        <v>687.098082382249</v>
      </c>
      <c r="AH28" s="75">
        <f t="shared" si="32"/>
        <v>693.84608407781957</v>
      </c>
      <c r="AI28" s="75">
        <f t="shared" si="32"/>
        <v>686.36027185249986</v>
      </c>
      <c r="AJ28" s="75">
        <f t="shared" ref="AJ28:AJ55" si="33">R28/BB28*100000</f>
        <v>550.01849200102413</v>
      </c>
      <c r="AK28" s="70"/>
      <c r="AL28" s="38" t="s">
        <v>14</v>
      </c>
      <c r="AM28" s="31">
        <v>82402</v>
      </c>
      <c r="AN28" s="32">
        <v>83157</v>
      </c>
      <c r="AO28" s="32">
        <v>83696</v>
      </c>
      <c r="AP28" s="32">
        <v>84240</v>
      </c>
      <c r="AQ28" s="32">
        <v>85030</v>
      </c>
      <c r="AR28" s="32">
        <v>84100</v>
      </c>
      <c r="AS28" s="32">
        <v>84659</v>
      </c>
      <c r="AT28" s="32">
        <v>85143</v>
      </c>
      <c r="AU28" s="32">
        <v>85325</v>
      </c>
      <c r="AV28" s="32">
        <v>85791</v>
      </c>
      <c r="AW28" s="32">
        <v>86083</v>
      </c>
      <c r="AX28" s="33">
        <v>86200</v>
      </c>
      <c r="AY28" s="33">
        <v>86305</v>
      </c>
      <c r="AZ28" s="33">
        <v>88204</v>
      </c>
      <c r="BA28" s="33">
        <v>89166</v>
      </c>
      <c r="BB28" s="133">
        <v>105451</v>
      </c>
    </row>
    <row r="29" spans="2:54">
      <c r="B29" s="37" t="s">
        <v>23</v>
      </c>
      <c r="C29" s="40">
        <v>615</v>
      </c>
      <c r="D29" s="41">
        <v>598</v>
      </c>
      <c r="E29" s="41">
        <v>690</v>
      </c>
      <c r="F29" s="41">
        <v>645</v>
      </c>
      <c r="G29" s="41">
        <v>668</v>
      </c>
      <c r="H29" s="41">
        <v>574</v>
      </c>
      <c r="I29" s="41">
        <v>686</v>
      </c>
      <c r="J29" s="41">
        <v>679</v>
      </c>
      <c r="K29" s="41">
        <v>616</v>
      </c>
      <c r="L29" s="41">
        <v>660</v>
      </c>
      <c r="M29" s="41">
        <v>721</v>
      </c>
      <c r="N29" s="42">
        <v>725</v>
      </c>
      <c r="O29" s="42">
        <f>SUM(O30:O31)</f>
        <v>729</v>
      </c>
      <c r="P29" s="42">
        <f>SUM(P30:P31)</f>
        <v>744</v>
      </c>
      <c r="Q29" s="42">
        <f>SUM(Q30:Q31)</f>
        <v>741</v>
      </c>
      <c r="R29" s="42">
        <f>SUM(R30:R31)</f>
        <v>747</v>
      </c>
      <c r="T29" s="37" t="s">
        <v>23</v>
      </c>
      <c r="U29" s="40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2"/>
      <c r="AG29" s="42"/>
      <c r="AH29" s="42"/>
      <c r="AI29" s="42"/>
      <c r="AJ29" s="135"/>
      <c r="AK29" s="70"/>
      <c r="AL29" s="37" t="s">
        <v>23</v>
      </c>
      <c r="AM29" s="40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2"/>
      <c r="AZ29" s="42"/>
      <c r="BA29" s="42"/>
      <c r="BB29" s="42"/>
    </row>
    <row r="30" spans="2:54">
      <c r="B30" s="38" t="s">
        <v>34</v>
      </c>
      <c r="C30" s="31">
        <v>352</v>
      </c>
      <c r="D30" s="32">
        <v>302</v>
      </c>
      <c r="E30" s="32">
        <v>411</v>
      </c>
      <c r="F30" s="32">
        <v>357</v>
      </c>
      <c r="G30" s="32">
        <v>385</v>
      </c>
      <c r="H30" s="32">
        <v>295</v>
      </c>
      <c r="I30" s="32">
        <v>380</v>
      </c>
      <c r="J30" s="32">
        <v>383</v>
      </c>
      <c r="K30" s="32">
        <v>338</v>
      </c>
      <c r="L30" s="32">
        <v>346</v>
      </c>
      <c r="M30" s="32">
        <v>388</v>
      </c>
      <c r="N30" s="33">
        <v>398</v>
      </c>
      <c r="O30" s="33">
        <v>408</v>
      </c>
      <c r="P30" s="33">
        <v>411</v>
      </c>
      <c r="Q30" s="33">
        <v>407</v>
      </c>
      <c r="R30" s="33">
        <v>401</v>
      </c>
      <c r="T30" s="38" t="s">
        <v>34</v>
      </c>
      <c r="U30" s="75">
        <f>C30/AM30*100000</f>
        <v>938.44144072089375</v>
      </c>
      <c r="V30" s="75">
        <f t="shared" ref="V30:V31" si="34">D30/AN30*100000</f>
        <v>802.14613933969019</v>
      </c>
      <c r="W30" s="75">
        <f t="shared" ref="W30:W31" si="35">E30/AO30*100000</f>
        <v>1092.1846350083708</v>
      </c>
      <c r="X30" s="75">
        <f t="shared" ref="X30:X31" si="36">F30/AP30*100000</f>
        <v>949.79647218453192</v>
      </c>
      <c r="Y30" s="75">
        <f t="shared" ref="Y30:Y31" si="37">G30/AQ30*100000</f>
        <v>1005.3794328093173</v>
      </c>
      <c r="Z30" s="75">
        <f t="shared" ref="Z30:Z31" si="38">H30/AR30*100000</f>
        <v>813.23225361819436</v>
      </c>
      <c r="AA30" s="75">
        <f t="shared" ref="AA30:AA31" si="39">I30/AS30*100000</f>
        <v>1053.3318549728351</v>
      </c>
      <c r="AB30" s="75">
        <f t="shared" ref="AB30:AB31" si="40">J30/AT30*100000</f>
        <v>1063.7116036216187</v>
      </c>
      <c r="AC30" s="75">
        <f t="shared" ref="AC30:AC31" si="41">K30/AU30*100000</f>
        <v>945.00517236558846</v>
      </c>
      <c r="AD30" s="75">
        <f t="shared" ref="AD30:AD31" si="42">L30/AV30*100000</f>
        <v>957.44092091427297</v>
      </c>
      <c r="AE30" s="75">
        <f t="shared" ref="AE30:AE31" si="43">M30/AW30*100000</f>
        <v>1084.4350037731629</v>
      </c>
      <c r="AF30" s="75">
        <f t="shared" ref="AF30:AF31" si="44">N30/AX30*100000</f>
        <v>1115.4083291295331</v>
      </c>
      <c r="AG30" s="75">
        <f t="shared" ref="AG30:AG31" si="45">O30/AY30*100000</f>
        <v>1147.1952762547448</v>
      </c>
      <c r="AH30" s="75">
        <f t="shared" ref="AH30:AI31" si="46">P30/AZ30*100000</f>
        <v>1152.1318644352873</v>
      </c>
      <c r="AI30" s="75">
        <f t="shared" si="46"/>
        <v>1216.7414050822122</v>
      </c>
      <c r="AJ30" s="75">
        <f t="shared" si="33"/>
        <v>1198.8041853512707</v>
      </c>
      <c r="AK30" s="70"/>
      <c r="AL30" s="38" t="s">
        <v>34</v>
      </c>
      <c r="AM30" s="31">
        <v>37509</v>
      </c>
      <c r="AN30" s="32">
        <v>37649</v>
      </c>
      <c r="AO30" s="32">
        <v>37631</v>
      </c>
      <c r="AP30" s="32">
        <v>37587</v>
      </c>
      <c r="AQ30" s="32">
        <v>38294</v>
      </c>
      <c r="AR30" s="32">
        <v>36275</v>
      </c>
      <c r="AS30" s="32">
        <v>36076</v>
      </c>
      <c r="AT30" s="32">
        <v>36006</v>
      </c>
      <c r="AU30" s="32">
        <v>35767</v>
      </c>
      <c r="AV30" s="32">
        <v>36138</v>
      </c>
      <c r="AW30" s="32">
        <v>35779</v>
      </c>
      <c r="AX30" s="33">
        <v>35682</v>
      </c>
      <c r="AY30" s="122">
        <v>35565</v>
      </c>
      <c r="AZ30" s="33">
        <v>35673</v>
      </c>
      <c r="BA30" s="127">
        <v>33450</v>
      </c>
      <c r="BB30" s="133">
        <v>33450</v>
      </c>
    </row>
    <row r="31" spans="2:54">
      <c r="B31" s="38" t="s">
        <v>14</v>
      </c>
      <c r="C31" s="31">
        <v>263</v>
      </c>
      <c r="D31" s="32">
        <v>296</v>
      </c>
      <c r="E31" s="32">
        <v>279</v>
      </c>
      <c r="F31" s="32">
        <v>288</v>
      </c>
      <c r="G31" s="32">
        <v>283</v>
      </c>
      <c r="H31" s="32">
        <v>279</v>
      </c>
      <c r="I31" s="32">
        <v>306</v>
      </c>
      <c r="J31" s="32">
        <v>296</v>
      </c>
      <c r="K31" s="32">
        <v>278</v>
      </c>
      <c r="L31" s="32">
        <v>314</v>
      </c>
      <c r="M31" s="32">
        <v>333</v>
      </c>
      <c r="N31" s="33">
        <v>327</v>
      </c>
      <c r="O31" s="33">
        <v>321</v>
      </c>
      <c r="P31" s="33">
        <v>333</v>
      </c>
      <c r="Q31" s="33">
        <v>334</v>
      </c>
      <c r="R31" s="33">
        <v>346</v>
      </c>
      <c r="T31" s="38" t="s">
        <v>14</v>
      </c>
      <c r="U31" s="75">
        <f>C31/AM31*100000</f>
        <v>663.28718065118164</v>
      </c>
      <c r="V31" s="75">
        <f t="shared" si="34"/>
        <v>743.58781118898685</v>
      </c>
      <c r="W31" s="75">
        <f t="shared" si="35"/>
        <v>699.17802726543709</v>
      </c>
      <c r="X31" s="75">
        <f t="shared" si="36"/>
        <v>722.40198660546321</v>
      </c>
      <c r="Y31" s="75">
        <f t="shared" si="37"/>
        <v>697.61135898636826</v>
      </c>
      <c r="Z31" s="75">
        <f t="shared" si="38"/>
        <v>723.6603205893033</v>
      </c>
      <c r="AA31" s="75">
        <f t="shared" si="39"/>
        <v>793.91848065796648</v>
      </c>
      <c r="AB31" s="75">
        <f t="shared" si="40"/>
        <v>769.43072524044703</v>
      </c>
      <c r="AC31" s="75">
        <f t="shared" si="41"/>
        <v>725.31830515549984</v>
      </c>
      <c r="AD31" s="75">
        <f t="shared" si="42"/>
        <v>816.26286783820308</v>
      </c>
      <c r="AE31" s="75">
        <f t="shared" si="43"/>
        <v>867.43598426632639</v>
      </c>
      <c r="AF31" s="75">
        <f t="shared" si="44"/>
        <v>855.2373479795998</v>
      </c>
      <c r="AG31" s="75">
        <f t="shared" si="45"/>
        <v>839.28151227547266</v>
      </c>
      <c r="AH31" s="75">
        <f t="shared" si="46"/>
        <v>866.12739615574674</v>
      </c>
      <c r="AI31" s="75">
        <f t="shared" ref="AI31" si="47">Q31/BA31*100000</f>
        <v>873.63657764641266</v>
      </c>
      <c r="AJ31" s="75">
        <f t="shared" si="33"/>
        <v>945.87206123564783</v>
      </c>
      <c r="AK31" s="70"/>
      <c r="AL31" s="38" t="s">
        <v>14</v>
      </c>
      <c r="AM31" s="31">
        <v>39651</v>
      </c>
      <c r="AN31" s="32">
        <v>39807</v>
      </c>
      <c r="AO31" s="32">
        <v>39904</v>
      </c>
      <c r="AP31" s="32">
        <v>39867</v>
      </c>
      <c r="AQ31" s="32">
        <v>40567</v>
      </c>
      <c r="AR31" s="32">
        <v>38554</v>
      </c>
      <c r="AS31" s="32">
        <v>38543</v>
      </c>
      <c r="AT31" s="32">
        <v>38470</v>
      </c>
      <c r="AU31" s="32">
        <v>38328</v>
      </c>
      <c r="AV31" s="32">
        <v>38468</v>
      </c>
      <c r="AW31" s="32">
        <v>38389</v>
      </c>
      <c r="AX31" s="33">
        <v>38235</v>
      </c>
      <c r="AY31" s="122">
        <v>38247</v>
      </c>
      <c r="AZ31" s="33">
        <v>38447</v>
      </c>
      <c r="BA31" s="33">
        <v>38231</v>
      </c>
      <c r="BB31" s="33">
        <v>36580</v>
      </c>
    </row>
    <row r="32" spans="2:54">
      <c r="B32" s="37" t="s">
        <v>24</v>
      </c>
      <c r="C32" s="40">
        <v>289</v>
      </c>
      <c r="D32" s="41">
        <v>334</v>
      </c>
      <c r="E32" s="41">
        <v>371</v>
      </c>
      <c r="F32" s="41">
        <v>394</v>
      </c>
      <c r="G32" s="41">
        <v>347</v>
      </c>
      <c r="H32" s="41">
        <v>295</v>
      </c>
      <c r="I32" s="41">
        <v>357</v>
      </c>
      <c r="J32" s="41">
        <v>447</v>
      </c>
      <c r="K32" s="41">
        <v>347</v>
      </c>
      <c r="L32" s="41">
        <v>451</v>
      </c>
      <c r="M32" s="41">
        <v>434</v>
      </c>
      <c r="N32" s="42">
        <v>498</v>
      </c>
      <c r="O32" s="42">
        <f>SUM(O33:O34)</f>
        <v>485</v>
      </c>
      <c r="P32" s="42">
        <f>SUM(P33:P34)</f>
        <v>437</v>
      </c>
      <c r="Q32" s="42">
        <f>SUM(Q33:Q34)</f>
        <v>441</v>
      </c>
      <c r="R32" s="42">
        <f>SUM(R33:R34)</f>
        <v>461</v>
      </c>
      <c r="T32" s="37" t="s">
        <v>24</v>
      </c>
      <c r="U32" s="40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2"/>
      <c r="AG32" s="42"/>
      <c r="AH32" s="42"/>
      <c r="AI32" s="42"/>
      <c r="AJ32" s="135"/>
      <c r="AK32" s="70"/>
      <c r="AL32" s="37" t="s">
        <v>24</v>
      </c>
      <c r="AM32" s="40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2"/>
      <c r="AY32" s="42"/>
      <c r="AZ32" s="42"/>
      <c r="BA32" s="42"/>
      <c r="BB32" s="42"/>
    </row>
    <row r="33" spans="2:57">
      <c r="B33" s="38" t="s">
        <v>34</v>
      </c>
      <c r="C33" s="31">
        <v>182</v>
      </c>
      <c r="D33" s="32">
        <v>202</v>
      </c>
      <c r="E33" s="32">
        <v>216</v>
      </c>
      <c r="F33" s="32">
        <v>244</v>
      </c>
      <c r="G33" s="32">
        <v>186</v>
      </c>
      <c r="H33" s="32">
        <v>167</v>
      </c>
      <c r="I33" s="32">
        <v>202</v>
      </c>
      <c r="J33" s="32">
        <v>251</v>
      </c>
      <c r="K33" s="32">
        <v>205</v>
      </c>
      <c r="L33" s="32">
        <v>256</v>
      </c>
      <c r="M33" s="32">
        <v>257</v>
      </c>
      <c r="N33" s="33">
        <v>284</v>
      </c>
      <c r="O33" s="33">
        <v>294</v>
      </c>
      <c r="P33" s="33">
        <v>255</v>
      </c>
      <c r="Q33" s="33">
        <v>262</v>
      </c>
      <c r="R33" s="33">
        <v>257</v>
      </c>
      <c r="T33" s="38" t="s">
        <v>34</v>
      </c>
      <c r="U33" s="75">
        <f>C33/AM33*100000</f>
        <v>581.30250087834168</v>
      </c>
      <c r="V33" s="75">
        <f t="shared" ref="V33:V34" si="48">D33/AN33*100000</f>
        <v>647.83040954427372</v>
      </c>
      <c r="W33" s="75">
        <f t="shared" ref="W33:W34" si="49">E33/AO33*100000</f>
        <v>687.70097742685221</v>
      </c>
      <c r="X33" s="75">
        <f t="shared" ref="X33:X34" si="50">F33/AP33*100000</f>
        <v>769.54615700003149</v>
      </c>
      <c r="Y33" s="75">
        <f t="shared" ref="Y33:Y34" si="51">G33/AQ33*100000</f>
        <v>581.99568196752091</v>
      </c>
      <c r="Z33" s="75">
        <f t="shared" ref="Z33:Z34" si="52">H33/AR33*100000</f>
        <v>529.06700459369551</v>
      </c>
      <c r="AA33" s="75">
        <f t="shared" ref="AA33:AA34" si="53">I33/AS33*100000</f>
        <v>634.32249960747367</v>
      </c>
      <c r="AB33" s="75">
        <f t="shared" ref="AB33:AB34" si="54">J33/AT33*100000</f>
        <v>783.24907944829306</v>
      </c>
      <c r="AC33" s="75">
        <f t="shared" ref="AC33:AC34" si="55">K33/AU33*100000</f>
        <v>638.74867576494046</v>
      </c>
      <c r="AD33" s="75">
        <f t="shared" ref="AD33:AD34" si="56">L33/AV33*100000</f>
        <v>789.46556881611002</v>
      </c>
      <c r="AE33" s="75">
        <f t="shared" ref="AE33:AE34" si="57">M33/AW33*100000</f>
        <v>785.90868780771223</v>
      </c>
      <c r="AF33" s="75">
        <f t="shared" ref="AF33:AF34" si="58">N33/AX33*100000</f>
        <v>864.98340084670906</v>
      </c>
      <c r="AG33" s="75">
        <f t="shared" ref="AG33:AG34" si="59">O33/AY33*100000</f>
        <v>896.8062715431779</v>
      </c>
      <c r="AH33" s="75">
        <f t="shared" ref="AH33:AH34" si="60">P33/AZ33*100000</f>
        <v>777.55755450525987</v>
      </c>
      <c r="AI33" s="75">
        <f t="shared" ref="AI33:AI34" si="61">Q33/BA33*100000</f>
        <v>796.64315251763571</v>
      </c>
      <c r="AJ33" s="75">
        <f t="shared" si="33"/>
        <v>808.09986479262966</v>
      </c>
      <c r="AK33" s="70"/>
      <c r="AL33" s="38" t="s">
        <v>34</v>
      </c>
      <c r="AM33" s="31">
        <v>31309</v>
      </c>
      <c r="AN33" s="32">
        <v>31181</v>
      </c>
      <c r="AO33" s="32">
        <v>31409</v>
      </c>
      <c r="AP33" s="32">
        <v>31707</v>
      </c>
      <c r="AQ33" s="32">
        <v>31959</v>
      </c>
      <c r="AR33" s="32">
        <v>31565</v>
      </c>
      <c r="AS33" s="32">
        <v>31845</v>
      </c>
      <c r="AT33" s="32">
        <v>32046</v>
      </c>
      <c r="AU33" s="32">
        <v>32094</v>
      </c>
      <c r="AV33" s="32">
        <v>32427</v>
      </c>
      <c r="AW33" s="32">
        <v>32701</v>
      </c>
      <c r="AX33" s="33">
        <v>32833</v>
      </c>
      <c r="AY33" s="122">
        <v>32783</v>
      </c>
      <c r="AZ33" s="33">
        <v>32795</v>
      </c>
      <c r="BA33" s="33">
        <v>32888</v>
      </c>
      <c r="BB33" s="133">
        <v>31803</v>
      </c>
    </row>
    <row r="34" spans="2:57">
      <c r="B34" s="38" t="s">
        <v>14</v>
      </c>
      <c r="C34" s="31">
        <v>107</v>
      </c>
      <c r="D34" s="32">
        <v>132</v>
      </c>
      <c r="E34" s="32">
        <v>155</v>
      </c>
      <c r="F34" s="32">
        <v>150</v>
      </c>
      <c r="G34" s="32">
        <v>161</v>
      </c>
      <c r="H34" s="32">
        <v>128</v>
      </c>
      <c r="I34" s="32">
        <v>155</v>
      </c>
      <c r="J34" s="32">
        <v>196</v>
      </c>
      <c r="K34" s="32">
        <v>142</v>
      </c>
      <c r="L34" s="32">
        <v>195</v>
      </c>
      <c r="M34" s="32">
        <v>177</v>
      </c>
      <c r="N34" s="33">
        <v>214</v>
      </c>
      <c r="O34" s="33">
        <v>191</v>
      </c>
      <c r="P34" s="33">
        <v>182</v>
      </c>
      <c r="Q34" s="33">
        <v>179</v>
      </c>
      <c r="R34" s="33">
        <v>204</v>
      </c>
      <c r="T34" s="38" t="s">
        <v>14</v>
      </c>
      <c r="U34" s="75">
        <f>C34/AM34*100000</f>
        <v>345.99838318512531</v>
      </c>
      <c r="V34" s="75">
        <f t="shared" si="48"/>
        <v>426.21892153697132</v>
      </c>
      <c r="W34" s="75">
        <f t="shared" si="49"/>
        <v>497.28897301806279</v>
      </c>
      <c r="X34" s="75">
        <f t="shared" si="50"/>
        <v>474.5183638606814</v>
      </c>
      <c r="Y34" s="75">
        <f t="shared" si="51"/>
        <v>503.84928334480816</v>
      </c>
      <c r="Z34" s="75">
        <f t="shared" si="52"/>
        <v>405.17869013326577</v>
      </c>
      <c r="AA34" s="75">
        <f t="shared" si="53"/>
        <v>484.64761428303422</v>
      </c>
      <c r="AB34" s="75">
        <f t="shared" si="54"/>
        <v>607.99702205540223</v>
      </c>
      <c r="AC34" s="75">
        <f t="shared" si="55"/>
        <v>439.32924942763447</v>
      </c>
      <c r="AD34" s="75">
        <f t="shared" si="56"/>
        <v>597.8110916950244</v>
      </c>
      <c r="AE34" s="75">
        <f t="shared" si="57"/>
        <v>537.9121714025224</v>
      </c>
      <c r="AF34" s="75">
        <f t="shared" si="58"/>
        <v>645.66739077962825</v>
      </c>
      <c r="AG34" s="75">
        <f t="shared" si="59"/>
        <v>575.52656160544791</v>
      </c>
      <c r="AH34" s="75">
        <f t="shared" si="60"/>
        <v>548.15974941268598</v>
      </c>
      <c r="AI34" s="75">
        <f t="shared" si="61"/>
        <v>536.24925104853207</v>
      </c>
      <c r="AJ34" s="75">
        <f t="shared" si="33"/>
        <v>619.02594446973148</v>
      </c>
      <c r="AL34" s="38" t="s">
        <v>14</v>
      </c>
      <c r="AM34" s="31">
        <v>30925</v>
      </c>
      <c r="AN34" s="32">
        <v>30970</v>
      </c>
      <c r="AO34" s="32">
        <v>31169</v>
      </c>
      <c r="AP34" s="32">
        <v>31611</v>
      </c>
      <c r="AQ34" s="32">
        <v>31954</v>
      </c>
      <c r="AR34" s="32">
        <v>31591</v>
      </c>
      <c r="AS34" s="32">
        <v>31982</v>
      </c>
      <c r="AT34" s="32">
        <v>32237</v>
      </c>
      <c r="AU34" s="32">
        <v>32322</v>
      </c>
      <c r="AV34" s="32">
        <v>32619</v>
      </c>
      <c r="AW34" s="32">
        <v>32905</v>
      </c>
      <c r="AX34" s="33">
        <v>33144</v>
      </c>
      <c r="AY34" s="122">
        <v>33187</v>
      </c>
      <c r="AZ34" s="33">
        <v>33202</v>
      </c>
      <c r="BA34" s="33">
        <v>33380</v>
      </c>
      <c r="BB34" s="133">
        <v>32955</v>
      </c>
    </row>
    <row r="35" spans="2:57">
      <c r="B35" s="37" t="s">
        <v>25</v>
      </c>
      <c r="C35" s="40">
        <v>721</v>
      </c>
      <c r="D35" s="41">
        <v>696</v>
      </c>
      <c r="E35" s="41">
        <v>723</v>
      </c>
      <c r="F35" s="41">
        <v>721</v>
      </c>
      <c r="G35" s="41">
        <v>696</v>
      </c>
      <c r="H35" s="41">
        <v>654</v>
      </c>
      <c r="I35" s="41">
        <v>739</v>
      </c>
      <c r="J35" s="41">
        <v>707</v>
      </c>
      <c r="K35" s="41">
        <v>606</v>
      </c>
      <c r="L35" s="41">
        <v>742</v>
      </c>
      <c r="M35" s="41">
        <v>714</v>
      </c>
      <c r="N35" s="42">
        <v>745</v>
      </c>
      <c r="O35" s="42">
        <f>SUM(O36:O37)</f>
        <v>700</v>
      </c>
      <c r="P35" s="42">
        <f>SUM(P36:P37)</f>
        <v>704</v>
      </c>
      <c r="Q35" s="42">
        <f>SUM(Q36:Q37)</f>
        <v>746</v>
      </c>
      <c r="R35" s="42">
        <f>SUM(R36:R37)</f>
        <v>675</v>
      </c>
      <c r="T35" s="37" t="s">
        <v>25</v>
      </c>
      <c r="U35" s="40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2"/>
      <c r="AG35" s="42"/>
      <c r="AH35" s="42"/>
      <c r="AI35" s="42"/>
      <c r="AJ35" s="135"/>
      <c r="AL35" s="37" t="s">
        <v>25</v>
      </c>
      <c r="AM35" s="40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2"/>
      <c r="AY35" s="42"/>
      <c r="AZ35" s="42"/>
      <c r="BA35" s="42"/>
      <c r="BB35" s="42"/>
    </row>
    <row r="36" spans="2:57">
      <c r="B36" s="38" t="s">
        <v>34</v>
      </c>
      <c r="C36" s="31">
        <v>391</v>
      </c>
      <c r="D36" s="32">
        <v>382</v>
      </c>
      <c r="E36" s="32">
        <v>377</v>
      </c>
      <c r="F36" s="32">
        <v>397</v>
      </c>
      <c r="G36" s="32">
        <v>380</v>
      </c>
      <c r="H36" s="32">
        <v>346</v>
      </c>
      <c r="I36" s="32">
        <v>385</v>
      </c>
      <c r="J36" s="32">
        <v>376</v>
      </c>
      <c r="K36" s="32">
        <v>316</v>
      </c>
      <c r="L36" s="32">
        <v>378</v>
      </c>
      <c r="M36" s="32">
        <v>387</v>
      </c>
      <c r="N36" s="33">
        <v>385</v>
      </c>
      <c r="O36" s="33">
        <v>378</v>
      </c>
      <c r="P36" s="33">
        <v>364</v>
      </c>
      <c r="Q36" s="33">
        <v>406</v>
      </c>
      <c r="R36" s="33">
        <v>361</v>
      </c>
      <c r="T36" s="38" t="s">
        <v>34</v>
      </c>
      <c r="U36" s="75">
        <f>C36/AM36*100000</f>
        <v>937.42507791896423</v>
      </c>
      <c r="V36" s="75">
        <f t="shared" ref="V36:V37" si="62">D36/AN36*100000</f>
        <v>912.74013189333834</v>
      </c>
      <c r="W36" s="75">
        <f t="shared" ref="W36:W37" si="63">E36/AO36*100000</f>
        <v>903.72998369929996</v>
      </c>
      <c r="X36" s="75">
        <f t="shared" ref="X36:X37" si="64">F36/AP36*100000</f>
        <v>953.9141717526071</v>
      </c>
      <c r="Y36" s="75">
        <f t="shared" ref="Y36:Y37" si="65">G36/AQ36*100000</f>
        <v>898.13282911841168</v>
      </c>
      <c r="Z36" s="75">
        <f t="shared" ref="Z36:Z37" si="66">H36/AR36*100000</f>
        <v>856.39324785901692</v>
      </c>
      <c r="AA36" s="75">
        <f t="shared" ref="AA36:AA37" si="67">I36/AS36*100000</f>
        <v>951.58061247188516</v>
      </c>
      <c r="AB36" s="75">
        <f t="shared" ref="AB36:AB37" si="68">J36/AT36*100000</f>
        <v>936.37156020420866</v>
      </c>
      <c r="AC36" s="75">
        <f t="shared" ref="AC36:AC37" si="69">K36/AU36*100000</f>
        <v>801.68455235050862</v>
      </c>
      <c r="AD36" s="75">
        <f t="shared" ref="AD36:AD37" si="70">L36/AV36*100000</f>
        <v>958.68523168226432</v>
      </c>
      <c r="AE36" s="75">
        <f t="shared" ref="AE36:AE37" si="71">M36/AW36*100000</f>
        <v>988.37951730302643</v>
      </c>
      <c r="AF36" s="75">
        <f t="shared" ref="AF36:AF37" si="72">N36/AX36*100000</f>
        <v>985.5621544132706</v>
      </c>
      <c r="AG36" s="75">
        <f t="shared" ref="AG36:AG37" si="73">O36/AY36*100000</f>
        <v>972.82273008029654</v>
      </c>
      <c r="AH36" s="75">
        <f t="shared" ref="AH36:AH37" si="74">P36/AZ36*100000</f>
        <v>957.69311723847613</v>
      </c>
      <c r="AI36" s="75">
        <f t="shared" ref="AI36:AI37" si="75">Q36/BA36*100000</f>
        <v>1072.3435725416655</v>
      </c>
      <c r="AJ36" s="75">
        <f t="shared" si="33"/>
        <v>1013.9025417778402</v>
      </c>
      <c r="AL36" s="38" t="s">
        <v>34</v>
      </c>
      <c r="AM36" s="31">
        <v>41710</v>
      </c>
      <c r="AN36" s="32">
        <v>41852</v>
      </c>
      <c r="AO36" s="32">
        <v>41716</v>
      </c>
      <c r="AP36" s="32">
        <v>41618</v>
      </c>
      <c r="AQ36" s="32">
        <v>42310</v>
      </c>
      <c r="AR36" s="32">
        <v>40402</v>
      </c>
      <c r="AS36" s="32">
        <v>40459</v>
      </c>
      <c r="AT36" s="32">
        <v>40155</v>
      </c>
      <c r="AU36" s="32">
        <v>39417</v>
      </c>
      <c r="AV36" s="32">
        <v>39429</v>
      </c>
      <c r="AW36" s="32">
        <v>39155</v>
      </c>
      <c r="AX36" s="33">
        <v>39064</v>
      </c>
      <c r="AY36" s="122">
        <v>38856</v>
      </c>
      <c r="AZ36" s="33">
        <v>38008</v>
      </c>
      <c r="BA36" s="33">
        <v>37861</v>
      </c>
      <c r="BB36" s="133">
        <v>35605</v>
      </c>
    </row>
    <row r="37" spans="2:57">
      <c r="B37" s="38" t="s">
        <v>14</v>
      </c>
      <c r="C37" s="31">
        <v>330</v>
      </c>
      <c r="D37" s="32">
        <v>314</v>
      </c>
      <c r="E37" s="32">
        <v>346</v>
      </c>
      <c r="F37" s="32">
        <v>324</v>
      </c>
      <c r="G37" s="32">
        <v>316</v>
      </c>
      <c r="H37" s="32">
        <v>308</v>
      </c>
      <c r="I37" s="32">
        <v>354</v>
      </c>
      <c r="J37" s="32">
        <v>331</v>
      </c>
      <c r="K37" s="32">
        <v>290</v>
      </c>
      <c r="L37" s="32">
        <v>364</v>
      </c>
      <c r="M37" s="32">
        <v>327</v>
      </c>
      <c r="N37" s="33">
        <v>360</v>
      </c>
      <c r="O37" s="33">
        <v>322</v>
      </c>
      <c r="P37" s="33">
        <v>340</v>
      </c>
      <c r="Q37" s="33">
        <v>340</v>
      </c>
      <c r="R37" s="33">
        <v>314</v>
      </c>
      <c r="T37" s="38" t="s">
        <v>14</v>
      </c>
      <c r="U37" s="75">
        <f>C37/AM37*100000</f>
        <v>754.61343211909173</v>
      </c>
      <c r="V37" s="75">
        <f t="shared" si="62"/>
        <v>713.05295667181394</v>
      </c>
      <c r="W37" s="75">
        <f t="shared" si="63"/>
        <v>789.50370792926412</v>
      </c>
      <c r="X37" s="75">
        <f t="shared" si="64"/>
        <v>741.41876430205946</v>
      </c>
      <c r="Y37" s="75">
        <f t="shared" si="65"/>
        <v>711.43931377625688</v>
      </c>
      <c r="Z37" s="75">
        <f t="shared" si="66"/>
        <v>723.53120815617001</v>
      </c>
      <c r="AA37" s="75">
        <f t="shared" si="67"/>
        <v>834.92535201301916</v>
      </c>
      <c r="AB37" s="75">
        <f t="shared" si="68"/>
        <v>785.01126526740188</v>
      </c>
      <c r="AC37" s="75">
        <f t="shared" si="69"/>
        <v>701.02494681879716</v>
      </c>
      <c r="AD37" s="75">
        <f t="shared" si="70"/>
        <v>881.37727305745898</v>
      </c>
      <c r="AE37" s="75">
        <f t="shared" si="71"/>
        <v>793.53523587652876</v>
      </c>
      <c r="AF37" s="75">
        <f t="shared" si="72"/>
        <v>874.14709953136003</v>
      </c>
      <c r="AG37" s="75">
        <f t="shared" si="73"/>
        <v>784.10363804607209</v>
      </c>
      <c r="AH37" s="75">
        <f t="shared" si="74"/>
        <v>842.35562272378172</v>
      </c>
      <c r="AI37" s="75">
        <f t="shared" si="75"/>
        <v>845.75010571876328</v>
      </c>
      <c r="AJ37" s="75">
        <f t="shared" si="33"/>
        <v>842.11655536782257</v>
      </c>
      <c r="AL37" s="38" t="s">
        <v>14</v>
      </c>
      <c r="AM37" s="31">
        <v>43731</v>
      </c>
      <c r="AN37" s="32">
        <v>44036</v>
      </c>
      <c r="AO37" s="32">
        <v>43825</v>
      </c>
      <c r="AP37" s="32">
        <v>43700</v>
      </c>
      <c r="AQ37" s="32">
        <v>44417</v>
      </c>
      <c r="AR37" s="32">
        <v>42569</v>
      </c>
      <c r="AS37" s="32">
        <v>42399</v>
      </c>
      <c r="AT37" s="32">
        <v>42165</v>
      </c>
      <c r="AU37" s="32">
        <v>41368</v>
      </c>
      <c r="AV37" s="32">
        <v>41299</v>
      </c>
      <c r="AW37" s="32">
        <v>41208</v>
      </c>
      <c r="AX37" s="33">
        <v>41183</v>
      </c>
      <c r="AY37" s="122">
        <v>41066</v>
      </c>
      <c r="AZ37" s="33">
        <v>40363</v>
      </c>
      <c r="BA37" s="33">
        <v>40201</v>
      </c>
      <c r="BB37" s="133">
        <v>37287</v>
      </c>
      <c r="BD37" s="127"/>
      <c r="BE37" s="127"/>
    </row>
    <row r="38" spans="2:57">
      <c r="B38" s="37" t="s">
        <v>26</v>
      </c>
      <c r="C38" s="40">
        <v>486</v>
      </c>
      <c r="D38" s="41">
        <v>479</v>
      </c>
      <c r="E38" s="41">
        <v>505</v>
      </c>
      <c r="F38" s="41">
        <v>541</v>
      </c>
      <c r="G38" s="41">
        <v>494</v>
      </c>
      <c r="H38" s="41">
        <v>504</v>
      </c>
      <c r="I38" s="41">
        <v>601</v>
      </c>
      <c r="J38" s="41">
        <v>609</v>
      </c>
      <c r="K38" s="41">
        <v>482</v>
      </c>
      <c r="L38" s="41">
        <v>554</v>
      </c>
      <c r="M38" s="41">
        <v>476</v>
      </c>
      <c r="N38" s="42">
        <v>544</v>
      </c>
      <c r="O38" s="42">
        <f>SUM(O39:O40)</f>
        <v>501</v>
      </c>
      <c r="P38" s="42">
        <f>SUM(P39:P40)</f>
        <v>521</v>
      </c>
      <c r="Q38" s="42">
        <f>SUM(Q39:Q40)</f>
        <v>569</v>
      </c>
      <c r="R38" s="42">
        <f>SUM(R39:R40)</f>
        <v>525</v>
      </c>
      <c r="T38" s="37" t="s">
        <v>26</v>
      </c>
      <c r="U38" s="40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2"/>
      <c r="AG38" s="42"/>
      <c r="AH38" s="42"/>
      <c r="AI38" s="42"/>
      <c r="AJ38" s="135"/>
      <c r="AL38" s="37" t="s">
        <v>26</v>
      </c>
      <c r="AM38" s="40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2"/>
      <c r="AY38" s="42"/>
      <c r="AZ38" s="42"/>
      <c r="BA38" s="42"/>
      <c r="BB38" s="42"/>
    </row>
    <row r="39" spans="2:57">
      <c r="B39" s="38" t="s">
        <v>34</v>
      </c>
      <c r="C39" s="31">
        <v>292</v>
      </c>
      <c r="D39" s="32">
        <v>270</v>
      </c>
      <c r="E39" s="32">
        <v>278</v>
      </c>
      <c r="F39" s="32">
        <v>287</v>
      </c>
      <c r="G39" s="32">
        <v>260</v>
      </c>
      <c r="H39" s="32">
        <v>280</v>
      </c>
      <c r="I39" s="32">
        <v>296</v>
      </c>
      <c r="J39" s="32">
        <v>339</v>
      </c>
      <c r="K39" s="32">
        <v>240</v>
      </c>
      <c r="L39" s="32">
        <v>288</v>
      </c>
      <c r="M39" s="32">
        <v>237</v>
      </c>
      <c r="N39" s="33">
        <v>287</v>
      </c>
      <c r="O39" s="33">
        <v>275</v>
      </c>
      <c r="P39" s="33">
        <v>293</v>
      </c>
      <c r="Q39" s="33">
        <v>306</v>
      </c>
      <c r="R39" s="33">
        <v>278</v>
      </c>
      <c r="T39" s="38" t="s">
        <v>34</v>
      </c>
      <c r="U39" s="75">
        <f>C39/AM39*100000</f>
        <v>942.45231255849978</v>
      </c>
      <c r="V39" s="75">
        <f t="shared" ref="V39:V40" si="76">D39/AN39*100000</f>
        <v>869.56521739130437</v>
      </c>
      <c r="W39" s="75">
        <f t="shared" ref="W39:W40" si="77">E39/AO39*100000</f>
        <v>896.80312268137686</v>
      </c>
      <c r="X39" s="75">
        <f t="shared" ref="X39:X40" si="78">F39/AP39*100000</f>
        <v>925.77658785200481</v>
      </c>
      <c r="Y39" s="75">
        <f t="shared" ref="Y39:Y40" si="79">G39/AQ39*100000</f>
        <v>832.29296712442783</v>
      </c>
      <c r="Z39" s="75">
        <f t="shared" ref="Z39:Z40" si="80">H39/AR39*100000</f>
        <v>925.77285501735821</v>
      </c>
      <c r="AA39" s="75">
        <f t="shared" ref="AA39:AA40" si="81">I39/AS39*100000</f>
        <v>977.60750379813715</v>
      </c>
      <c r="AB39" s="75">
        <f t="shared" ref="AB39:AB40" si="82">J39/AT39*100000</f>
        <v>1122.2935840561479</v>
      </c>
      <c r="AC39" s="75">
        <f t="shared" ref="AC39:AC40" si="83">K39/AU39*100000</f>
        <v>797.81929392992481</v>
      </c>
      <c r="AD39" s="75">
        <f t="shared" ref="AD39:AD40" si="84">L39/AV39*100000</f>
        <v>960.89683704791139</v>
      </c>
      <c r="AE39" s="75">
        <f t="shared" ref="AE39:AE40" si="85">M39/AW39*100000</f>
        <v>786.12179912432009</v>
      </c>
      <c r="AF39" s="75">
        <f t="shared" ref="AF39:AF40" si="86">N39/AX39*100000</f>
        <v>954.5031262471731</v>
      </c>
      <c r="AG39" s="75">
        <f t="shared" ref="AG39:AG40" si="87">O39/AY39*100000</f>
        <v>915.90341382181521</v>
      </c>
      <c r="AH39" s="75">
        <f t="shared" ref="AH39:AH40" si="88">P39/AZ39*100000</f>
        <v>982.69385564797426</v>
      </c>
      <c r="AI39" s="75">
        <f t="shared" ref="AI39:AI40" si="89">Q39/BA39*100000</f>
        <v>1029.7136319278527</v>
      </c>
      <c r="AJ39" s="75">
        <f t="shared" si="33"/>
        <v>1011.7184656816363</v>
      </c>
      <c r="AL39" s="38" t="s">
        <v>34</v>
      </c>
      <c r="AM39" s="31">
        <v>30983</v>
      </c>
      <c r="AN39" s="32">
        <v>31050</v>
      </c>
      <c r="AO39" s="32">
        <v>30999</v>
      </c>
      <c r="AP39" s="32">
        <v>31001</v>
      </c>
      <c r="AQ39" s="32">
        <v>31239</v>
      </c>
      <c r="AR39" s="32">
        <v>30245</v>
      </c>
      <c r="AS39" s="32">
        <v>30278</v>
      </c>
      <c r="AT39" s="32">
        <v>30206</v>
      </c>
      <c r="AU39" s="32">
        <v>30082</v>
      </c>
      <c r="AV39" s="32">
        <v>29972</v>
      </c>
      <c r="AW39" s="32">
        <v>30148</v>
      </c>
      <c r="AX39" s="33">
        <v>30068</v>
      </c>
      <c r="AY39" s="122">
        <v>30025</v>
      </c>
      <c r="AZ39" s="33">
        <v>29816</v>
      </c>
      <c r="BA39" s="33">
        <v>29717</v>
      </c>
      <c r="BB39" s="133">
        <v>27478</v>
      </c>
    </row>
    <row r="40" spans="2:57">
      <c r="B40" s="38" t="s">
        <v>14</v>
      </c>
      <c r="C40" s="31">
        <v>194</v>
      </c>
      <c r="D40" s="32">
        <v>209</v>
      </c>
      <c r="E40" s="32">
        <v>227</v>
      </c>
      <c r="F40" s="32">
        <v>254</v>
      </c>
      <c r="G40" s="32">
        <v>234</v>
      </c>
      <c r="H40" s="32">
        <v>224</v>
      </c>
      <c r="I40" s="32">
        <v>305</v>
      </c>
      <c r="J40" s="32">
        <v>270</v>
      </c>
      <c r="K40" s="32">
        <v>242</v>
      </c>
      <c r="L40" s="32">
        <v>266</v>
      </c>
      <c r="M40" s="32">
        <v>239</v>
      </c>
      <c r="N40" s="33">
        <v>257</v>
      </c>
      <c r="O40" s="33">
        <v>226</v>
      </c>
      <c r="P40" s="33">
        <v>228</v>
      </c>
      <c r="Q40" s="33">
        <v>263</v>
      </c>
      <c r="R40" s="33">
        <v>247</v>
      </c>
      <c r="T40" s="38" t="s">
        <v>14</v>
      </c>
      <c r="U40" s="75">
        <f>C40/AM40*100000</f>
        <v>572.4064676029742</v>
      </c>
      <c r="V40" s="75">
        <f t="shared" si="76"/>
        <v>615.61119293078059</v>
      </c>
      <c r="W40" s="75">
        <f t="shared" si="77"/>
        <v>670.17005196032119</v>
      </c>
      <c r="X40" s="75">
        <f t="shared" si="78"/>
        <v>751.32369035998465</v>
      </c>
      <c r="Y40" s="75">
        <f t="shared" si="79"/>
        <v>684.41064638783268</v>
      </c>
      <c r="Z40" s="75">
        <f t="shared" si="80"/>
        <v>675.77759676592143</v>
      </c>
      <c r="AA40" s="75">
        <f t="shared" si="81"/>
        <v>921.14403068466675</v>
      </c>
      <c r="AB40" s="75">
        <f t="shared" si="82"/>
        <v>816.49933470424583</v>
      </c>
      <c r="AC40" s="75">
        <f t="shared" si="83"/>
        <v>735.36114740648463</v>
      </c>
      <c r="AD40" s="75">
        <f t="shared" si="84"/>
        <v>810.85200426764209</v>
      </c>
      <c r="AE40" s="75">
        <f t="shared" si="85"/>
        <v>729.41463712384791</v>
      </c>
      <c r="AF40" s="75">
        <f t="shared" si="86"/>
        <v>785.78854032899153</v>
      </c>
      <c r="AG40" s="75">
        <f t="shared" si="87"/>
        <v>690.6879374102258</v>
      </c>
      <c r="AH40" s="75">
        <f t="shared" si="88"/>
        <v>697.67441860465112</v>
      </c>
      <c r="AI40" s="75">
        <f t="shared" si="89"/>
        <v>805.68575192231117</v>
      </c>
      <c r="AJ40" s="75">
        <f t="shared" si="33"/>
        <v>819.31867184131079</v>
      </c>
      <c r="AL40" s="38" t="s">
        <v>14</v>
      </c>
      <c r="AM40" s="31">
        <v>33892</v>
      </c>
      <c r="AN40" s="32">
        <v>33950</v>
      </c>
      <c r="AO40" s="32">
        <v>33872</v>
      </c>
      <c r="AP40" s="32">
        <v>33807</v>
      </c>
      <c r="AQ40" s="32">
        <v>34190</v>
      </c>
      <c r="AR40" s="32">
        <v>33147</v>
      </c>
      <c r="AS40" s="32">
        <v>33111</v>
      </c>
      <c r="AT40" s="32">
        <v>33068</v>
      </c>
      <c r="AU40" s="32">
        <v>32909</v>
      </c>
      <c r="AV40" s="32">
        <v>32805</v>
      </c>
      <c r="AW40" s="32">
        <v>32766</v>
      </c>
      <c r="AX40" s="33">
        <v>32706</v>
      </c>
      <c r="AY40" s="122">
        <v>32721</v>
      </c>
      <c r="AZ40" s="33">
        <v>32680</v>
      </c>
      <c r="BA40" s="33">
        <v>32643</v>
      </c>
      <c r="BB40" s="133">
        <v>30147</v>
      </c>
    </row>
    <row r="41" spans="2:57">
      <c r="B41" s="37" t="s">
        <v>27</v>
      </c>
      <c r="C41" s="40">
        <v>303</v>
      </c>
      <c r="D41" s="41">
        <v>291</v>
      </c>
      <c r="E41" s="41">
        <v>305</v>
      </c>
      <c r="F41" s="41">
        <v>307</v>
      </c>
      <c r="G41" s="41">
        <v>357</v>
      </c>
      <c r="H41" s="41">
        <v>308</v>
      </c>
      <c r="I41" s="41">
        <v>361</v>
      </c>
      <c r="J41" s="41">
        <v>350</v>
      </c>
      <c r="K41" s="41">
        <v>305</v>
      </c>
      <c r="L41" s="41">
        <v>358</v>
      </c>
      <c r="M41" s="41">
        <v>340</v>
      </c>
      <c r="N41" s="42">
        <v>339</v>
      </c>
      <c r="O41" s="42">
        <f>SUM(O42:O43)</f>
        <v>326</v>
      </c>
      <c r="P41" s="42">
        <f>SUM(P42:P43)</f>
        <v>340</v>
      </c>
      <c r="Q41" s="42">
        <f>SUM(Q42:Q43)</f>
        <v>365</v>
      </c>
      <c r="R41" s="42">
        <f>SUM(R42:R43)</f>
        <v>362</v>
      </c>
      <c r="T41" s="37" t="s">
        <v>27</v>
      </c>
      <c r="U41" s="40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2"/>
      <c r="AG41" s="42"/>
      <c r="AH41" s="42"/>
      <c r="AI41" s="42"/>
      <c r="AJ41" s="135"/>
      <c r="AL41" s="37" t="s">
        <v>27</v>
      </c>
      <c r="AM41" s="40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2"/>
      <c r="AY41" s="42"/>
      <c r="AZ41" s="42"/>
      <c r="BA41" s="42"/>
      <c r="BB41" s="42"/>
    </row>
    <row r="42" spans="2:57">
      <c r="B42" s="38" t="s">
        <v>34</v>
      </c>
      <c r="C42" s="31">
        <v>172</v>
      </c>
      <c r="D42" s="32">
        <v>175</v>
      </c>
      <c r="E42" s="32">
        <v>163</v>
      </c>
      <c r="F42" s="32">
        <v>171</v>
      </c>
      <c r="G42" s="32">
        <v>192</v>
      </c>
      <c r="H42" s="32">
        <v>184</v>
      </c>
      <c r="I42" s="32">
        <v>217</v>
      </c>
      <c r="J42" s="32">
        <v>194</v>
      </c>
      <c r="K42" s="32">
        <v>163</v>
      </c>
      <c r="L42" s="32">
        <v>208</v>
      </c>
      <c r="M42" s="32">
        <v>165</v>
      </c>
      <c r="N42" s="33">
        <v>178</v>
      </c>
      <c r="O42" s="33">
        <v>188</v>
      </c>
      <c r="P42" s="33">
        <v>198</v>
      </c>
      <c r="Q42" s="33">
        <v>178</v>
      </c>
      <c r="R42" s="33">
        <v>216</v>
      </c>
      <c r="T42" s="38" t="s">
        <v>34</v>
      </c>
      <c r="U42" s="75">
        <f>C42/AM42*100000</f>
        <v>765.97639723892235</v>
      </c>
      <c r="V42" s="75">
        <f t="shared" ref="V42:V43" si="90">D42/AN42*100000</f>
        <v>776.56978034169072</v>
      </c>
      <c r="W42" s="75">
        <f t="shared" ref="W42:W43" si="91">E42/AO42*100000</f>
        <v>723.06259149181562</v>
      </c>
      <c r="X42" s="75">
        <f t="shared" ref="X42:X43" si="92">F42/AP42*100000</f>
        <v>751.58227848101262</v>
      </c>
      <c r="Y42" s="75">
        <f t="shared" ref="Y42:Y43" si="93">G42/AQ42*100000</f>
        <v>832.06933911159263</v>
      </c>
      <c r="Z42" s="75">
        <f t="shared" ref="Z42:Z43" si="94">H42/AR42*100000</f>
        <v>833.67314575687556</v>
      </c>
      <c r="AA42" s="75">
        <f t="shared" ref="AA42:AA43" si="95">I42/AS42*100000</f>
        <v>981.76718092566614</v>
      </c>
      <c r="AB42" s="75">
        <f t="shared" ref="AB42:AB43" si="96">J42/AT42*100000</f>
        <v>879.93831360275772</v>
      </c>
      <c r="AC42" s="75">
        <f t="shared" ref="AC42:AC43" si="97">K42/AU42*100000</f>
        <v>738.55913004077934</v>
      </c>
      <c r="AD42" s="75">
        <f t="shared" ref="AD42:AD43" si="98">L42/AV42*100000</f>
        <v>940.66570188133142</v>
      </c>
      <c r="AE42" s="75">
        <f t="shared" ref="AE42:AE43" si="99">M42/AW42*100000</f>
        <v>745.22379296328074</v>
      </c>
      <c r="AF42" s="75">
        <f t="shared" ref="AF42:AF43" si="100">N42/AX42*100000</f>
        <v>802.09084354722415</v>
      </c>
      <c r="AG42" s="75">
        <f t="shared" ref="AG42:AG43" si="101">O42/AY42*100000</f>
        <v>846.16077054640368</v>
      </c>
      <c r="AH42" s="75">
        <f t="shared" ref="AH42:AH43" si="102">P42/AZ42*100000</f>
        <v>904.35735818032333</v>
      </c>
      <c r="AI42" s="75">
        <f t="shared" ref="AI42:AI43" si="103">Q42/BA42*100000</f>
        <v>815.27962258965783</v>
      </c>
      <c r="AJ42" s="75">
        <f t="shared" si="33"/>
        <v>1008.0268807168192</v>
      </c>
      <c r="AL42" s="38" t="s">
        <v>34</v>
      </c>
      <c r="AM42" s="31">
        <v>22455</v>
      </c>
      <c r="AN42" s="32">
        <v>22535</v>
      </c>
      <c r="AO42" s="32">
        <v>22543</v>
      </c>
      <c r="AP42" s="32">
        <v>22752</v>
      </c>
      <c r="AQ42" s="32">
        <v>23075</v>
      </c>
      <c r="AR42" s="32">
        <v>22071</v>
      </c>
      <c r="AS42" s="32">
        <v>22103</v>
      </c>
      <c r="AT42" s="32">
        <v>22047</v>
      </c>
      <c r="AU42" s="32">
        <v>22070</v>
      </c>
      <c r="AV42" s="32">
        <v>22112</v>
      </c>
      <c r="AW42" s="32">
        <v>22141</v>
      </c>
      <c r="AX42" s="33">
        <v>22192</v>
      </c>
      <c r="AY42" s="122">
        <v>22218</v>
      </c>
      <c r="AZ42" s="33">
        <v>21894</v>
      </c>
      <c r="BA42" s="33">
        <v>21833</v>
      </c>
      <c r="BB42" s="133">
        <v>21428</v>
      </c>
    </row>
    <row r="43" spans="2:57">
      <c r="B43" s="38" t="s">
        <v>14</v>
      </c>
      <c r="C43" s="31">
        <v>131</v>
      </c>
      <c r="D43" s="32">
        <v>116</v>
      </c>
      <c r="E43" s="32">
        <v>142</v>
      </c>
      <c r="F43" s="32">
        <v>136</v>
      </c>
      <c r="G43" s="32">
        <v>165</v>
      </c>
      <c r="H43" s="32">
        <v>124</v>
      </c>
      <c r="I43" s="32">
        <v>144</v>
      </c>
      <c r="J43" s="32">
        <v>156</v>
      </c>
      <c r="K43" s="32">
        <v>142</v>
      </c>
      <c r="L43" s="32">
        <v>150</v>
      </c>
      <c r="M43" s="32">
        <v>175</v>
      </c>
      <c r="N43" s="33">
        <v>161</v>
      </c>
      <c r="O43" s="33">
        <v>138</v>
      </c>
      <c r="P43" s="33">
        <v>142</v>
      </c>
      <c r="Q43" s="33">
        <v>187</v>
      </c>
      <c r="R43" s="33">
        <v>146</v>
      </c>
      <c r="T43" s="38" t="s">
        <v>14</v>
      </c>
      <c r="U43" s="75">
        <f>C43/AM43*100000</f>
        <v>558.20692006136017</v>
      </c>
      <c r="V43" s="75">
        <f t="shared" si="90"/>
        <v>491.23401372067417</v>
      </c>
      <c r="W43" s="75">
        <f t="shared" si="91"/>
        <v>599.43433661192955</v>
      </c>
      <c r="X43" s="75">
        <f t="shared" si="92"/>
        <v>570.63735157135068</v>
      </c>
      <c r="Y43" s="75">
        <f t="shared" si="93"/>
        <v>686.87036882857376</v>
      </c>
      <c r="Z43" s="75">
        <f t="shared" si="94"/>
        <v>535.54461432149958</v>
      </c>
      <c r="AA43" s="75">
        <f t="shared" si="95"/>
        <v>619.8080316790772</v>
      </c>
      <c r="AB43" s="75">
        <f t="shared" si="96"/>
        <v>669.55663333190273</v>
      </c>
      <c r="AC43" s="75">
        <f t="shared" si="97"/>
        <v>611.72618791194589</v>
      </c>
      <c r="AD43" s="75">
        <f t="shared" si="98"/>
        <v>645.57779212395099</v>
      </c>
      <c r="AE43" s="75">
        <f t="shared" si="99"/>
        <v>753.3037751280616</v>
      </c>
      <c r="AF43" s="75">
        <f t="shared" si="100"/>
        <v>693.00964187327827</v>
      </c>
      <c r="AG43" s="75">
        <f t="shared" si="101"/>
        <v>591.53842856530503</v>
      </c>
      <c r="AH43" s="75">
        <f t="shared" si="102"/>
        <v>615.57135425697936</v>
      </c>
      <c r="AI43" s="75">
        <f t="shared" si="103"/>
        <v>810.85768797155492</v>
      </c>
      <c r="AJ43" s="75">
        <f t="shared" si="33"/>
        <v>647.67988643421165</v>
      </c>
      <c r="AL43" s="38" t="s">
        <v>14</v>
      </c>
      <c r="AM43" s="31">
        <v>23468</v>
      </c>
      <c r="AN43" s="32">
        <v>23614</v>
      </c>
      <c r="AO43" s="32">
        <v>23689</v>
      </c>
      <c r="AP43" s="32">
        <v>23833</v>
      </c>
      <c r="AQ43" s="32">
        <v>24022</v>
      </c>
      <c r="AR43" s="32">
        <v>23154</v>
      </c>
      <c r="AS43" s="32">
        <v>23233</v>
      </c>
      <c r="AT43" s="32">
        <v>23299</v>
      </c>
      <c r="AU43" s="32">
        <v>23213</v>
      </c>
      <c r="AV43" s="32">
        <v>23235</v>
      </c>
      <c r="AW43" s="32">
        <v>23231</v>
      </c>
      <c r="AX43" s="33">
        <v>23232</v>
      </c>
      <c r="AY43" s="122">
        <v>23329</v>
      </c>
      <c r="AZ43" s="33">
        <v>23068</v>
      </c>
      <c r="BA43" s="33">
        <v>23062</v>
      </c>
      <c r="BB43" s="133">
        <v>22542</v>
      </c>
    </row>
    <row r="44" spans="2:57">
      <c r="B44" s="37" t="s">
        <v>28</v>
      </c>
      <c r="C44" s="40">
        <v>805</v>
      </c>
      <c r="D44" s="41">
        <v>788</v>
      </c>
      <c r="E44" s="41">
        <v>836</v>
      </c>
      <c r="F44" s="41">
        <v>861</v>
      </c>
      <c r="G44" s="41">
        <v>875</v>
      </c>
      <c r="H44" s="41">
        <v>792</v>
      </c>
      <c r="I44" s="41">
        <v>989</v>
      </c>
      <c r="J44" s="41">
        <v>875</v>
      </c>
      <c r="K44" s="41">
        <v>802</v>
      </c>
      <c r="L44" s="41">
        <v>899</v>
      </c>
      <c r="M44" s="41">
        <v>858</v>
      </c>
      <c r="N44" s="42">
        <v>1036</v>
      </c>
      <c r="O44" s="42">
        <f>SUM(O45:O46)</f>
        <v>888</v>
      </c>
      <c r="P44" s="42">
        <f>SUM(P45:P46)</f>
        <v>981</v>
      </c>
      <c r="Q44" s="42">
        <f>SUM(Q45:Q46)</f>
        <v>987</v>
      </c>
      <c r="R44" s="42">
        <f>SUM(R45:R46)</f>
        <v>946</v>
      </c>
      <c r="T44" s="37" t="s">
        <v>28</v>
      </c>
      <c r="U44" s="40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2"/>
      <c r="AH44" s="42"/>
      <c r="AI44" s="42"/>
      <c r="AJ44" s="135"/>
      <c r="AL44" s="37" t="s">
        <v>28</v>
      </c>
      <c r="AM44" s="40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2"/>
      <c r="AY44" s="42"/>
      <c r="AZ44" s="42"/>
      <c r="BA44" s="42"/>
      <c r="BB44" s="42"/>
    </row>
    <row r="45" spans="2:57">
      <c r="B45" s="38" t="s">
        <v>34</v>
      </c>
      <c r="C45" s="31">
        <v>442</v>
      </c>
      <c r="D45" s="32">
        <v>432</v>
      </c>
      <c r="E45" s="32">
        <v>440</v>
      </c>
      <c r="F45" s="32">
        <v>491</v>
      </c>
      <c r="G45" s="32">
        <v>486</v>
      </c>
      <c r="H45" s="32">
        <v>429</v>
      </c>
      <c r="I45" s="32">
        <v>535</v>
      </c>
      <c r="J45" s="32">
        <v>464</v>
      </c>
      <c r="K45" s="32">
        <v>443</v>
      </c>
      <c r="L45" s="32">
        <v>476</v>
      </c>
      <c r="M45" s="32">
        <v>477</v>
      </c>
      <c r="N45" s="33">
        <v>565</v>
      </c>
      <c r="O45" s="33">
        <v>502</v>
      </c>
      <c r="P45" s="33">
        <v>555</v>
      </c>
      <c r="Q45" s="33">
        <v>529</v>
      </c>
      <c r="R45" s="33">
        <v>531</v>
      </c>
      <c r="T45" s="38" t="s">
        <v>34</v>
      </c>
      <c r="U45" s="75">
        <f>C45/AM45*100000</f>
        <v>692.16073162328917</v>
      </c>
      <c r="V45" s="75">
        <f t="shared" ref="V45:V46" si="104">D45/AN45*100000</f>
        <v>674.03108032203704</v>
      </c>
      <c r="W45" s="75">
        <f t="shared" ref="W45:W46" si="105">E45/AO45*100000</f>
        <v>684.66505874114989</v>
      </c>
      <c r="X45" s="75">
        <f t="shared" ref="X45:X46" si="106">F45/AP45*100000</f>
        <v>761.70087339631709</v>
      </c>
      <c r="Y45" s="75">
        <f t="shared" ref="Y45:Y46" si="107">G45/AQ45*100000</f>
        <v>751.7285115466118</v>
      </c>
      <c r="Z45" s="75">
        <f t="shared" ref="Z45:Z46" si="108">H45/AR45*100000</f>
        <v>700.48821906177034</v>
      </c>
      <c r="AA45" s="75">
        <f t="shared" ref="AA45:AA46" si="109">I45/AS45*100000</f>
        <v>868.78856771679114</v>
      </c>
      <c r="AB45" s="75">
        <f t="shared" ref="AB45:AB46" si="110">J45/AT45*100000</f>
        <v>750.77261621604134</v>
      </c>
      <c r="AC45" s="75">
        <f t="shared" ref="AC45:AC46" si="111">K45/AU45*100000</f>
        <v>712.87192443235767</v>
      </c>
      <c r="AD45" s="75">
        <f t="shared" ref="AD45:AD46" si="112">L45/AV45*100000</f>
        <v>763.11401821213292</v>
      </c>
      <c r="AE45" s="75">
        <f t="shared" ref="AE45:AE46" si="113">M45/AW45*100000</f>
        <v>766.32661257932364</v>
      </c>
      <c r="AF45" s="75">
        <f t="shared" ref="AF45:AF46" si="114">N45/AX45*100000</f>
        <v>905.10060233243621</v>
      </c>
      <c r="AG45" s="75">
        <f t="shared" ref="AG45:AG46" si="115">O45/AY45*100000</f>
        <v>806.16669343182912</v>
      </c>
      <c r="AH45" s="75">
        <f t="shared" ref="AH45:AH46" si="116">P45/AZ45*100000</f>
        <v>895.23348657149768</v>
      </c>
      <c r="AI45" s="75">
        <f t="shared" ref="AI45:AI46" si="117">Q45/BA45*100000</f>
        <v>846.65738384468887</v>
      </c>
      <c r="AJ45" s="75">
        <f>R45/BB45*100000</f>
        <v>817.31287229293969</v>
      </c>
      <c r="AL45" s="38" t="s">
        <v>34</v>
      </c>
      <c r="AM45" s="31">
        <v>63858</v>
      </c>
      <c r="AN45" s="32">
        <v>64092</v>
      </c>
      <c r="AO45" s="32">
        <v>64265</v>
      </c>
      <c r="AP45" s="32">
        <v>64461</v>
      </c>
      <c r="AQ45" s="32">
        <v>64651</v>
      </c>
      <c r="AR45" s="32">
        <v>61243</v>
      </c>
      <c r="AS45" s="32">
        <v>61580</v>
      </c>
      <c r="AT45" s="32">
        <v>61803</v>
      </c>
      <c r="AU45" s="32">
        <v>62143</v>
      </c>
      <c r="AV45" s="32">
        <v>62376</v>
      </c>
      <c r="AW45" s="32">
        <v>62245</v>
      </c>
      <c r="AX45" s="33">
        <v>62424</v>
      </c>
      <c r="AY45" s="122">
        <v>62270</v>
      </c>
      <c r="AZ45" s="33">
        <v>61995</v>
      </c>
      <c r="BA45" s="33">
        <v>62481</v>
      </c>
      <c r="BB45" s="133">
        <v>64969</v>
      </c>
    </row>
    <row r="46" spans="2:57">
      <c r="B46" s="38" t="s">
        <v>14</v>
      </c>
      <c r="C46" s="31">
        <v>363</v>
      </c>
      <c r="D46" s="32">
        <v>356</v>
      </c>
      <c r="E46" s="32">
        <v>396</v>
      </c>
      <c r="F46" s="32">
        <v>370</v>
      </c>
      <c r="G46" s="32">
        <v>389</v>
      </c>
      <c r="H46" s="32">
        <v>363</v>
      </c>
      <c r="I46" s="32">
        <v>454</v>
      </c>
      <c r="J46" s="32">
        <v>411</v>
      </c>
      <c r="K46" s="32">
        <v>359</v>
      </c>
      <c r="L46" s="32">
        <v>423</v>
      </c>
      <c r="M46" s="32">
        <v>381</v>
      </c>
      <c r="N46" s="33">
        <v>471</v>
      </c>
      <c r="O46" s="33">
        <v>386</v>
      </c>
      <c r="P46" s="33">
        <v>426</v>
      </c>
      <c r="Q46" s="33">
        <v>458</v>
      </c>
      <c r="R46" s="33">
        <v>415</v>
      </c>
      <c r="T46" s="38" t="s">
        <v>14</v>
      </c>
      <c r="U46" s="75">
        <f>C46/AM46*100000</f>
        <v>544.76693579854123</v>
      </c>
      <c r="V46" s="75">
        <f t="shared" si="104"/>
        <v>531.54162000746544</v>
      </c>
      <c r="W46" s="75">
        <f t="shared" si="105"/>
        <v>589.92655712306521</v>
      </c>
      <c r="X46" s="75">
        <f t="shared" si="106"/>
        <v>549.26294850288741</v>
      </c>
      <c r="Y46" s="75">
        <f t="shared" si="107"/>
        <v>571.21879588839943</v>
      </c>
      <c r="Z46" s="75">
        <f t="shared" si="108"/>
        <v>565.76424931032875</v>
      </c>
      <c r="AA46" s="75">
        <f t="shared" si="109"/>
        <v>704.6735064491595</v>
      </c>
      <c r="AB46" s="75">
        <f t="shared" si="110"/>
        <v>636.86371736267142</v>
      </c>
      <c r="AC46" s="75">
        <f t="shared" si="111"/>
        <v>554.33742009202933</v>
      </c>
      <c r="AD46" s="75">
        <f t="shared" si="112"/>
        <v>653.68567454798335</v>
      </c>
      <c r="AE46" s="75">
        <f t="shared" si="113"/>
        <v>588.70793287802474</v>
      </c>
      <c r="AF46" s="75">
        <f t="shared" si="114"/>
        <v>725.08390036639059</v>
      </c>
      <c r="AG46" s="75">
        <f t="shared" si="115"/>
        <v>594.47721427361353</v>
      </c>
      <c r="AH46" s="75">
        <f t="shared" si="116"/>
        <v>656.09117511165869</v>
      </c>
      <c r="AI46" s="75">
        <f t="shared" si="117"/>
        <v>700.00611359051175</v>
      </c>
      <c r="AJ46" s="75">
        <f t="shared" si="33"/>
        <v>599.64165992370829</v>
      </c>
      <c r="AL46" s="38" t="s">
        <v>14</v>
      </c>
      <c r="AM46" s="31">
        <v>66634</v>
      </c>
      <c r="AN46" s="32">
        <v>66975</v>
      </c>
      <c r="AO46" s="32">
        <v>67127</v>
      </c>
      <c r="AP46" s="32">
        <v>67363</v>
      </c>
      <c r="AQ46" s="32">
        <v>68100</v>
      </c>
      <c r="AR46" s="32">
        <v>64161</v>
      </c>
      <c r="AS46" s="32">
        <v>64427</v>
      </c>
      <c r="AT46" s="32">
        <v>64535</v>
      </c>
      <c r="AU46" s="32">
        <v>64762</v>
      </c>
      <c r="AV46" s="32">
        <v>64710</v>
      </c>
      <c r="AW46" s="32">
        <v>64718</v>
      </c>
      <c r="AX46" s="33">
        <v>64958</v>
      </c>
      <c r="AY46" s="122">
        <v>64931</v>
      </c>
      <c r="AZ46" s="33">
        <v>64930</v>
      </c>
      <c r="BA46" s="33">
        <v>65428</v>
      </c>
      <c r="BB46" s="133">
        <v>69208</v>
      </c>
    </row>
    <row r="47" spans="2:57">
      <c r="B47" s="37" t="s">
        <v>29</v>
      </c>
      <c r="C47" s="40">
        <v>490</v>
      </c>
      <c r="D47" s="41">
        <v>418</v>
      </c>
      <c r="E47" s="41">
        <v>467</v>
      </c>
      <c r="F47" s="41">
        <v>478</v>
      </c>
      <c r="G47" s="41">
        <v>475</v>
      </c>
      <c r="H47" s="41">
        <v>433</v>
      </c>
      <c r="I47" s="41">
        <v>545</v>
      </c>
      <c r="J47" s="41">
        <v>489</v>
      </c>
      <c r="K47" s="41">
        <v>425</v>
      </c>
      <c r="L47" s="41">
        <v>488</v>
      </c>
      <c r="M47" s="41">
        <v>518</v>
      </c>
      <c r="N47" s="42">
        <v>540</v>
      </c>
      <c r="O47" s="42">
        <f>SUM(O48:O49)</f>
        <v>534</v>
      </c>
      <c r="P47" s="42">
        <f>SUM(P48:P49)</f>
        <v>549</v>
      </c>
      <c r="Q47" s="42">
        <f>SUM(Q48:Q49)</f>
        <v>556</v>
      </c>
      <c r="R47" s="42">
        <f>SUM(R48:R49)</f>
        <v>529</v>
      </c>
      <c r="T47" s="37" t="s">
        <v>29</v>
      </c>
      <c r="U47" s="40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2"/>
      <c r="AG47" s="42"/>
      <c r="AH47" s="42"/>
      <c r="AI47" s="42"/>
      <c r="AJ47" s="135"/>
      <c r="AL47" s="37" t="s">
        <v>29</v>
      </c>
      <c r="AM47" s="40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2"/>
      <c r="AY47" s="42"/>
      <c r="AZ47" s="42"/>
      <c r="BA47" s="42"/>
      <c r="BB47" s="42"/>
    </row>
    <row r="48" spans="2:57">
      <c r="B48" s="38" t="s">
        <v>34</v>
      </c>
      <c r="C48" s="31">
        <v>280</v>
      </c>
      <c r="D48" s="32">
        <v>238</v>
      </c>
      <c r="E48" s="32">
        <v>274</v>
      </c>
      <c r="F48" s="32">
        <v>267</v>
      </c>
      <c r="G48" s="32">
        <v>271</v>
      </c>
      <c r="H48" s="32">
        <v>239</v>
      </c>
      <c r="I48" s="32">
        <v>293</v>
      </c>
      <c r="J48" s="32">
        <v>264</v>
      </c>
      <c r="K48" s="32">
        <v>232</v>
      </c>
      <c r="L48" s="32">
        <v>264</v>
      </c>
      <c r="M48" s="32">
        <v>274</v>
      </c>
      <c r="N48" s="33">
        <v>281</v>
      </c>
      <c r="O48" s="33">
        <v>272</v>
      </c>
      <c r="P48" s="33">
        <v>285</v>
      </c>
      <c r="Q48" s="33">
        <v>294</v>
      </c>
      <c r="R48" s="33">
        <v>261</v>
      </c>
      <c r="T48" s="38" t="s">
        <v>34</v>
      </c>
      <c r="U48" s="75">
        <f>C48/AM48*100000</f>
        <v>998.89408155256683</v>
      </c>
      <c r="V48" s="75">
        <f t="shared" ref="V48:V49" si="118">D48/AN48*100000</f>
        <v>851.61197981894304</v>
      </c>
      <c r="W48" s="75">
        <f t="shared" ref="W48:W49" si="119">E48/AO48*100000</f>
        <v>980.18172712313094</v>
      </c>
      <c r="X48" s="75">
        <f t="shared" ref="X48:X49" si="120">F48/AP48*100000</f>
        <v>953.40117836100694</v>
      </c>
      <c r="Y48" s="75">
        <f t="shared" ref="Y48:Y49" si="121">G48/AQ48*100000</f>
        <v>980.78245448952259</v>
      </c>
      <c r="Z48" s="75">
        <f t="shared" ref="Z48:Z49" si="122">H48/AR48*100000</f>
        <v>885.90703536214687</v>
      </c>
      <c r="AA48" s="75">
        <f t="shared" ref="AA48:AA49" si="123">I48/AS48*100000</f>
        <v>1088.2484029119003</v>
      </c>
      <c r="AB48" s="75">
        <f t="shared" ref="AB48:AB49" si="124">J48/AT48*100000</f>
        <v>979.73725228234241</v>
      </c>
      <c r="AC48" s="75">
        <f t="shared" ref="AC48:AC49" si="125">K48/AU48*100000</f>
        <v>856.53104925053537</v>
      </c>
      <c r="AD48" s="75">
        <f t="shared" ref="AD48:AD49" si="126">L48/AV48*100000</f>
        <v>967.13924607099671</v>
      </c>
      <c r="AE48" s="75">
        <f t="shared" ref="AE48:AE49" si="127">M48/AW48*100000</f>
        <v>1029.8428925806209</v>
      </c>
      <c r="AF48" s="75">
        <f t="shared" ref="AF48:AF49" si="128">N48/AX48*100000</f>
        <v>1055.9543046108752</v>
      </c>
      <c r="AG48" s="75">
        <f t="shared" ref="AG48:AG49" si="129">O48/AY48*100000</f>
        <v>1028.3553875236296</v>
      </c>
      <c r="AH48" s="75">
        <f t="shared" ref="AH48:AH49" si="130">P48/AZ48*100000</f>
        <v>1109.1220423412203</v>
      </c>
      <c r="AI48" s="75">
        <f t="shared" ref="AI48:AI49" si="131">Q48/BA48*100000</f>
        <v>1143.8353499591487</v>
      </c>
      <c r="AJ48" s="75">
        <f t="shared" si="33"/>
        <v>1056.9369077508707</v>
      </c>
      <c r="AL48" s="38" t="s">
        <v>34</v>
      </c>
      <c r="AM48" s="31">
        <v>28031</v>
      </c>
      <c r="AN48" s="32">
        <v>27947</v>
      </c>
      <c r="AO48" s="32">
        <v>27954</v>
      </c>
      <c r="AP48" s="32">
        <v>28005</v>
      </c>
      <c r="AQ48" s="32">
        <v>27631</v>
      </c>
      <c r="AR48" s="32">
        <v>26978</v>
      </c>
      <c r="AS48" s="32">
        <v>26924</v>
      </c>
      <c r="AT48" s="32">
        <v>26946</v>
      </c>
      <c r="AU48" s="32">
        <v>27086</v>
      </c>
      <c r="AV48" s="32">
        <v>27297</v>
      </c>
      <c r="AW48" s="32">
        <v>26606</v>
      </c>
      <c r="AX48" s="33">
        <v>26611</v>
      </c>
      <c r="AY48" s="122">
        <v>26450</v>
      </c>
      <c r="AZ48" s="33">
        <v>25696</v>
      </c>
      <c r="BA48" s="33">
        <v>25703</v>
      </c>
      <c r="BB48" s="133">
        <v>24694</v>
      </c>
    </row>
    <row r="49" spans="2:54">
      <c r="B49" s="38" t="s">
        <v>14</v>
      </c>
      <c r="C49" s="31">
        <v>210</v>
      </c>
      <c r="D49" s="32">
        <v>180</v>
      </c>
      <c r="E49" s="32">
        <v>193</v>
      </c>
      <c r="F49" s="32">
        <v>211</v>
      </c>
      <c r="G49" s="32">
        <v>204</v>
      </c>
      <c r="H49" s="32">
        <v>194</v>
      </c>
      <c r="I49" s="32">
        <v>252</v>
      </c>
      <c r="J49" s="32">
        <v>225</v>
      </c>
      <c r="K49" s="32">
        <v>193</v>
      </c>
      <c r="L49" s="32">
        <v>224</v>
      </c>
      <c r="M49" s="32">
        <v>244</v>
      </c>
      <c r="N49" s="33">
        <v>259</v>
      </c>
      <c r="O49" s="33">
        <v>262</v>
      </c>
      <c r="P49" s="33">
        <v>264</v>
      </c>
      <c r="Q49" s="33">
        <v>262</v>
      </c>
      <c r="R49" s="33">
        <v>268</v>
      </c>
      <c r="T49" s="38" t="s">
        <v>14</v>
      </c>
      <c r="U49" s="75">
        <f>C49/AM49*100000</f>
        <v>701.9889687447768</v>
      </c>
      <c r="V49" s="75">
        <f t="shared" si="118"/>
        <v>600.46035293725186</v>
      </c>
      <c r="W49" s="75">
        <f t="shared" si="119"/>
        <v>645.72250660778218</v>
      </c>
      <c r="X49" s="75">
        <f t="shared" si="120"/>
        <v>705.21390374331554</v>
      </c>
      <c r="Y49" s="75">
        <f t="shared" si="121"/>
        <v>681.77260878283539</v>
      </c>
      <c r="Z49" s="75">
        <f t="shared" si="122"/>
        <v>666.04868335221613</v>
      </c>
      <c r="AA49" s="75">
        <f t="shared" si="123"/>
        <v>867.38030495990074</v>
      </c>
      <c r="AB49" s="75">
        <f t="shared" si="124"/>
        <v>775.30064436097996</v>
      </c>
      <c r="AC49" s="75">
        <f t="shared" si="125"/>
        <v>666.87398500397364</v>
      </c>
      <c r="AD49" s="75">
        <f t="shared" si="126"/>
        <v>773.96171653652141</v>
      </c>
      <c r="AE49" s="75">
        <f t="shared" si="127"/>
        <v>845.22654842732436</v>
      </c>
      <c r="AF49" s="75">
        <f t="shared" si="128"/>
        <v>899.18066935147885</v>
      </c>
      <c r="AG49" s="75">
        <f t="shared" si="129"/>
        <v>911.62143354210161</v>
      </c>
      <c r="AH49" s="75">
        <f t="shared" si="130"/>
        <v>939.43491566436546</v>
      </c>
      <c r="AI49" s="75">
        <f t="shared" si="131"/>
        <v>930.1995313498544</v>
      </c>
      <c r="AJ49" s="75">
        <f t="shared" si="33"/>
        <v>984.67869346364409</v>
      </c>
      <c r="AL49" s="38" t="s">
        <v>14</v>
      </c>
      <c r="AM49" s="31">
        <v>29915</v>
      </c>
      <c r="AN49" s="32">
        <v>29977</v>
      </c>
      <c r="AO49" s="32">
        <v>29889</v>
      </c>
      <c r="AP49" s="32">
        <v>29920</v>
      </c>
      <c r="AQ49" s="32">
        <v>29922</v>
      </c>
      <c r="AR49" s="32">
        <v>29127</v>
      </c>
      <c r="AS49" s="32">
        <v>29053</v>
      </c>
      <c r="AT49" s="32">
        <v>29021</v>
      </c>
      <c r="AU49" s="32">
        <v>28941</v>
      </c>
      <c r="AV49" s="32">
        <v>28942</v>
      </c>
      <c r="AW49" s="32">
        <v>28868</v>
      </c>
      <c r="AX49" s="33">
        <v>28804</v>
      </c>
      <c r="AY49" s="122">
        <v>28740</v>
      </c>
      <c r="AZ49" s="33">
        <v>28102</v>
      </c>
      <c r="BA49" s="33">
        <v>28166</v>
      </c>
      <c r="BB49" s="133">
        <v>27217</v>
      </c>
    </row>
    <row r="50" spans="2:54">
      <c r="B50" s="37" t="s">
        <v>30</v>
      </c>
      <c r="C50" s="40">
        <v>712</v>
      </c>
      <c r="D50" s="41">
        <v>695</v>
      </c>
      <c r="E50" s="41">
        <v>710</v>
      </c>
      <c r="F50" s="41">
        <v>715</v>
      </c>
      <c r="G50" s="41">
        <v>781</v>
      </c>
      <c r="H50" s="41">
        <v>745</v>
      </c>
      <c r="I50" s="41">
        <v>893</v>
      </c>
      <c r="J50" s="41">
        <v>846</v>
      </c>
      <c r="K50" s="41">
        <v>775</v>
      </c>
      <c r="L50" s="41">
        <v>896</v>
      </c>
      <c r="M50" s="41">
        <v>912</v>
      </c>
      <c r="N50" s="42">
        <v>901</v>
      </c>
      <c r="O50" s="42">
        <f>SUM(O51:O52)</f>
        <v>891</v>
      </c>
      <c r="P50" s="42">
        <f>SUM(P51:P52)</f>
        <v>894</v>
      </c>
      <c r="Q50" s="42">
        <f>SUM(Q51:Q52)</f>
        <v>941</v>
      </c>
      <c r="R50" s="42">
        <f>SUM(R51:R52)</f>
        <v>876</v>
      </c>
      <c r="T50" s="37" t="s">
        <v>30</v>
      </c>
      <c r="U50" s="40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2"/>
      <c r="AG50" s="42"/>
      <c r="AH50" s="42"/>
      <c r="AI50" s="42"/>
      <c r="AJ50" s="135"/>
      <c r="AL50" s="37" t="s">
        <v>30</v>
      </c>
      <c r="AM50" s="40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2"/>
      <c r="AY50" s="42"/>
      <c r="AZ50" s="42"/>
      <c r="BA50" s="42"/>
      <c r="BB50" s="42"/>
    </row>
    <row r="51" spans="2:54">
      <c r="B51" s="38" t="s">
        <v>34</v>
      </c>
      <c r="C51" s="31">
        <v>428</v>
      </c>
      <c r="D51" s="32">
        <v>393</v>
      </c>
      <c r="E51" s="32">
        <v>404</v>
      </c>
      <c r="F51" s="32">
        <v>419</v>
      </c>
      <c r="G51" s="32">
        <v>450</v>
      </c>
      <c r="H51" s="32">
        <v>435</v>
      </c>
      <c r="I51" s="32">
        <v>500</v>
      </c>
      <c r="J51" s="32">
        <v>469</v>
      </c>
      <c r="K51" s="32">
        <v>432</v>
      </c>
      <c r="L51" s="32">
        <v>478</v>
      </c>
      <c r="M51" s="32">
        <v>516</v>
      </c>
      <c r="N51" s="33">
        <v>461</v>
      </c>
      <c r="O51" s="33">
        <v>497</v>
      </c>
      <c r="P51" s="33">
        <v>483</v>
      </c>
      <c r="Q51" s="33">
        <v>536</v>
      </c>
      <c r="R51" s="33">
        <v>469</v>
      </c>
      <c r="T51" s="38" t="s">
        <v>34</v>
      </c>
      <c r="U51" s="75">
        <f>C51/AM51*100000</f>
        <v>708.83224855500896</v>
      </c>
      <c r="V51" s="75">
        <f t="shared" ref="V51:V52" si="132">D51/AN51*100000</f>
        <v>654.47641886490806</v>
      </c>
      <c r="W51" s="75">
        <f t="shared" ref="W51:W52" si="133">E51/AO51*100000</f>
        <v>671.55371598597048</v>
      </c>
      <c r="X51" s="75">
        <f t="shared" ref="X51:X52" si="134">F51/AP51*100000</f>
        <v>690.05270092226613</v>
      </c>
      <c r="Y51" s="75">
        <f t="shared" ref="Y51:Y52" si="135">G51/AQ51*100000</f>
        <v>741.43640947061431</v>
      </c>
      <c r="Z51" s="75">
        <f t="shared" ref="Z51:Z52" si="136">H51/AR51*100000</f>
        <v>748.06534823731727</v>
      </c>
      <c r="AA51" s="75">
        <f t="shared" ref="AA51:AA52" si="137">I51/AS51*100000</f>
        <v>858.97369822536041</v>
      </c>
      <c r="AB51" s="75">
        <f t="shared" ref="AB51:AB52" si="138">J51/AT51*100000</f>
        <v>803.78412654886972</v>
      </c>
      <c r="AC51" s="75">
        <f t="shared" ref="AC51:AC52" si="139">K51/AU51*100000</f>
        <v>739.61204608878768</v>
      </c>
      <c r="AD51" s="75">
        <f t="shared" ref="AD51:AD52" si="140">L51/AV51*100000</f>
        <v>818.25496002875877</v>
      </c>
      <c r="AE51" s="75">
        <f t="shared" ref="AE51:AE52" si="141">M51/AW51*100000</f>
        <v>880.44090296380989</v>
      </c>
      <c r="AF51" s="75">
        <f t="shared" ref="AF51:AF52" si="142">N51/AX51*100000</f>
        <v>783.5072572147252</v>
      </c>
      <c r="AG51" s="75">
        <f t="shared" ref="AG51:AG52" si="143">O51/AY51*100000</f>
        <v>847.35648645423089</v>
      </c>
      <c r="AH51" s="75">
        <f t="shared" ref="AH51:AH52" si="144">P51/AZ51*100000</f>
        <v>812.81658617033804</v>
      </c>
      <c r="AI51" s="75">
        <f t="shared" ref="AI51:AI52" si="145">Q51/BA51*100000</f>
        <v>900.59815847839241</v>
      </c>
      <c r="AJ51" s="75">
        <f t="shared" si="33"/>
        <v>774.60485242869174</v>
      </c>
      <c r="AL51" s="38" t="s">
        <v>34</v>
      </c>
      <c r="AM51" s="31">
        <v>60381</v>
      </c>
      <c r="AN51" s="32">
        <v>60048</v>
      </c>
      <c r="AO51" s="32">
        <v>60159</v>
      </c>
      <c r="AP51" s="32">
        <v>60720</v>
      </c>
      <c r="AQ51" s="32">
        <v>60693</v>
      </c>
      <c r="AR51" s="32">
        <v>58150</v>
      </c>
      <c r="AS51" s="32">
        <v>58209</v>
      </c>
      <c r="AT51" s="32">
        <v>58349</v>
      </c>
      <c r="AU51" s="32">
        <v>58409</v>
      </c>
      <c r="AV51" s="32">
        <v>58417</v>
      </c>
      <c r="AW51" s="32">
        <v>58607</v>
      </c>
      <c r="AX51" s="33">
        <v>58838</v>
      </c>
      <c r="AY51" s="122">
        <v>58653</v>
      </c>
      <c r="AZ51" s="33">
        <v>59423</v>
      </c>
      <c r="BA51" s="33">
        <v>59516</v>
      </c>
      <c r="BB51" s="133">
        <v>60547</v>
      </c>
    </row>
    <row r="52" spans="2:54">
      <c r="B52" s="38" t="s">
        <v>14</v>
      </c>
      <c r="C52" s="31">
        <v>284</v>
      </c>
      <c r="D52" s="32">
        <v>302</v>
      </c>
      <c r="E52" s="32">
        <v>306</v>
      </c>
      <c r="F52" s="32">
        <v>296</v>
      </c>
      <c r="G52" s="32">
        <v>331</v>
      </c>
      <c r="H52" s="32">
        <v>310</v>
      </c>
      <c r="I52" s="32">
        <v>393</v>
      </c>
      <c r="J52" s="32">
        <v>377</v>
      </c>
      <c r="K52" s="32">
        <v>343</v>
      </c>
      <c r="L52" s="32">
        <v>418</v>
      </c>
      <c r="M52" s="32">
        <v>396</v>
      </c>
      <c r="N52" s="33">
        <v>440</v>
      </c>
      <c r="O52" s="33">
        <v>394</v>
      </c>
      <c r="P52" s="33">
        <v>411</v>
      </c>
      <c r="Q52" s="33">
        <v>405</v>
      </c>
      <c r="R52" s="33">
        <v>407</v>
      </c>
      <c r="T52" s="38" t="s">
        <v>14</v>
      </c>
      <c r="U52" s="75">
        <f>C52/AM52*100000</f>
        <v>453.73210633946832</v>
      </c>
      <c r="V52" s="75">
        <f t="shared" si="132"/>
        <v>483.48622384451591</v>
      </c>
      <c r="W52" s="75">
        <f t="shared" si="133"/>
        <v>488.99755501222495</v>
      </c>
      <c r="X52" s="75">
        <f t="shared" si="134"/>
        <v>470.12483720339253</v>
      </c>
      <c r="Y52" s="75">
        <f t="shared" si="135"/>
        <v>522.1973306408355</v>
      </c>
      <c r="Z52" s="75">
        <f t="shared" si="136"/>
        <v>506.97499468493959</v>
      </c>
      <c r="AA52" s="75">
        <f t="shared" si="137"/>
        <v>640.75390484886032</v>
      </c>
      <c r="AB52" s="75">
        <f t="shared" si="138"/>
        <v>612.26146975233462</v>
      </c>
      <c r="AC52" s="75">
        <f t="shared" si="139"/>
        <v>556.07794818585648</v>
      </c>
      <c r="AD52" s="75">
        <f t="shared" si="140"/>
        <v>677.38380761003441</v>
      </c>
      <c r="AE52" s="75">
        <f t="shared" si="141"/>
        <v>640.55903333818605</v>
      </c>
      <c r="AF52" s="75">
        <f t="shared" si="142"/>
        <v>709.72320794889993</v>
      </c>
      <c r="AG52" s="75">
        <f t="shared" si="143"/>
        <v>635.67867572320552</v>
      </c>
      <c r="AH52" s="75">
        <f t="shared" si="144"/>
        <v>657.14788225700715</v>
      </c>
      <c r="AI52" s="75">
        <f t="shared" si="145"/>
        <v>646.09788781826296</v>
      </c>
      <c r="AJ52" s="75">
        <f t="shared" si="33"/>
        <v>635.15348242013761</v>
      </c>
      <c r="AL52" s="38" t="s">
        <v>14</v>
      </c>
      <c r="AM52" s="31">
        <v>62592</v>
      </c>
      <c r="AN52" s="32">
        <v>62463</v>
      </c>
      <c r="AO52" s="32">
        <v>62577</v>
      </c>
      <c r="AP52" s="32">
        <v>62962</v>
      </c>
      <c r="AQ52" s="32">
        <v>63386</v>
      </c>
      <c r="AR52" s="32">
        <v>61147</v>
      </c>
      <c r="AS52" s="32">
        <v>61334</v>
      </c>
      <c r="AT52" s="32">
        <v>61575</v>
      </c>
      <c r="AU52" s="32">
        <v>61682</v>
      </c>
      <c r="AV52" s="32">
        <v>61708</v>
      </c>
      <c r="AW52" s="32">
        <v>61821</v>
      </c>
      <c r="AX52" s="33">
        <v>61996</v>
      </c>
      <c r="AY52" s="122">
        <v>61981</v>
      </c>
      <c r="AZ52" s="33">
        <v>62543</v>
      </c>
      <c r="BA52" s="33">
        <v>62684</v>
      </c>
      <c r="BB52" s="133">
        <v>64079</v>
      </c>
    </row>
    <row r="53" spans="2:54">
      <c r="B53" s="37" t="s">
        <v>22</v>
      </c>
      <c r="C53" s="40">
        <v>276</v>
      </c>
      <c r="D53" s="41">
        <v>299</v>
      </c>
      <c r="E53" s="41">
        <v>321</v>
      </c>
      <c r="F53" s="41">
        <v>268</v>
      </c>
      <c r="G53" s="41">
        <v>266</v>
      </c>
      <c r="H53" s="41">
        <v>252</v>
      </c>
      <c r="I53" s="41">
        <v>373</v>
      </c>
      <c r="J53" s="41">
        <v>348</v>
      </c>
      <c r="K53" s="41">
        <v>299</v>
      </c>
      <c r="L53" s="41">
        <v>350</v>
      </c>
      <c r="M53" s="41">
        <v>311</v>
      </c>
      <c r="N53" s="42">
        <v>374</v>
      </c>
      <c r="O53" s="42">
        <f>SUM(O54:O55)</f>
        <v>343</v>
      </c>
      <c r="P53" s="42">
        <f>SUM(P54:P55)</f>
        <v>377</v>
      </c>
      <c r="Q53" s="42">
        <f>SUM(Q54:Q55)</f>
        <v>360</v>
      </c>
      <c r="R53" s="42">
        <v>406</v>
      </c>
      <c r="T53" s="37" t="s">
        <v>22</v>
      </c>
      <c r="U53" s="40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2"/>
      <c r="AG53" s="42"/>
      <c r="AH53" s="42"/>
      <c r="AI53" s="42"/>
      <c r="AJ53" s="135"/>
      <c r="AL53" s="37" t="s">
        <v>22</v>
      </c>
      <c r="AM53" s="40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2"/>
      <c r="AY53" s="42"/>
      <c r="AZ53" s="42"/>
      <c r="BA53" s="42"/>
      <c r="BB53" s="42"/>
    </row>
    <row r="54" spans="2:54">
      <c r="B54" s="38" t="s">
        <v>34</v>
      </c>
      <c r="C54" s="31">
        <v>159</v>
      </c>
      <c r="D54" s="32">
        <v>173</v>
      </c>
      <c r="E54" s="32">
        <v>181</v>
      </c>
      <c r="F54" s="32">
        <v>148</v>
      </c>
      <c r="G54" s="32">
        <v>162</v>
      </c>
      <c r="H54" s="32">
        <v>133</v>
      </c>
      <c r="I54" s="32">
        <v>208</v>
      </c>
      <c r="J54" s="32">
        <v>202</v>
      </c>
      <c r="K54" s="32">
        <v>164</v>
      </c>
      <c r="L54" s="32">
        <v>209</v>
      </c>
      <c r="M54" s="32">
        <v>150</v>
      </c>
      <c r="N54" s="33">
        <v>200</v>
      </c>
      <c r="O54" s="33">
        <v>190</v>
      </c>
      <c r="P54" s="33">
        <v>212</v>
      </c>
      <c r="Q54" s="33">
        <v>193</v>
      </c>
      <c r="R54" s="33">
        <v>231</v>
      </c>
      <c r="T54" s="38" t="s">
        <v>34</v>
      </c>
      <c r="U54" s="75">
        <f>C54/AM54*100000</f>
        <v>661.56278605309149</v>
      </c>
      <c r="V54" s="75">
        <f t="shared" ref="V54:V55" si="146">D54/AN54*100000</f>
        <v>720.77326889425888</v>
      </c>
      <c r="W54" s="75">
        <f t="shared" ref="W54:W55" si="147">E54/AO54*100000</f>
        <v>749.94820799668537</v>
      </c>
      <c r="X54" s="75">
        <f t="shared" ref="X54:X55" si="148">F54/AP54*100000</f>
        <v>609.15377016792888</v>
      </c>
      <c r="Y54" s="75">
        <f t="shared" ref="Y54:Y55" si="149">G54/AQ54*100000</f>
        <v>661.14353344488438</v>
      </c>
      <c r="Z54" s="75">
        <f t="shared" ref="Z54:Z55" si="150">H54/AR54*100000</f>
        <v>562.10641984700567</v>
      </c>
      <c r="AA54" s="75">
        <f t="shared" ref="AA54:AA55" si="151">I54/AS54*100000</f>
        <v>867.13636553132949</v>
      </c>
      <c r="AB54" s="75">
        <f t="shared" ref="AB54:AB55" si="152">J54/AT54*100000</f>
        <v>839.00980229273966</v>
      </c>
      <c r="AC54" s="75">
        <f t="shared" ref="AC54:AC55" si="153">K54/AU54*100000</f>
        <v>688.17926230540058</v>
      </c>
      <c r="AD54" s="75">
        <f t="shared" ref="AD54:AD55" si="154">L54/AV54*100000</f>
        <v>877.26662189388844</v>
      </c>
      <c r="AE54" s="75">
        <f t="shared" ref="AE54:AE55" si="155">M54/AW54*100000</f>
        <v>627.85149219371317</v>
      </c>
      <c r="AF54" s="75">
        <f t="shared" ref="AF54:AF55" si="156">N54/AX54*100000</f>
        <v>832.91687489588548</v>
      </c>
      <c r="AG54" s="75">
        <f t="shared" ref="AG54:AG55" si="157">O54/AY54*100000</f>
        <v>792.92212670060928</v>
      </c>
      <c r="AH54" s="75">
        <f t="shared" ref="AH54:AH55" si="158">P54/AZ54*100000</f>
        <v>900.13586956521738</v>
      </c>
      <c r="AI54" s="75">
        <f t="shared" ref="AI54:AI55" si="159">Q54/BA54*100000</f>
        <v>822.46654734509514</v>
      </c>
      <c r="AJ54" s="75">
        <f t="shared" si="33"/>
        <v>1032.5406758448059</v>
      </c>
      <c r="AL54" s="38" t="s">
        <v>34</v>
      </c>
      <c r="AM54" s="31">
        <v>24034</v>
      </c>
      <c r="AN54" s="32">
        <v>24002</v>
      </c>
      <c r="AO54" s="32">
        <v>24135</v>
      </c>
      <c r="AP54" s="32">
        <v>24296</v>
      </c>
      <c r="AQ54" s="32">
        <v>24503</v>
      </c>
      <c r="AR54" s="32">
        <v>23661</v>
      </c>
      <c r="AS54" s="32">
        <v>23987</v>
      </c>
      <c r="AT54" s="32">
        <v>24076</v>
      </c>
      <c r="AU54" s="32">
        <v>23831</v>
      </c>
      <c r="AV54" s="32">
        <v>23824</v>
      </c>
      <c r="AW54" s="32">
        <v>23891</v>
      </c>
      <c r="AX54" s="33">
        <v>24012</v>
      </c>
      <c r="AY54" s="122">
        <v>23962</v>
      </c>
      <c r="AZ54" s="33">
        <v>23552</v>
      </c>
      <c r="BA54" s="33">
        <v>23466</v>
      </c>
      <c r="BB54" s="133">
        <v>22372</v>
      </c>
    </row>
    <row r="55" spans="2:54" ht="13.5" thickBot="1">
      <c r="B55" s="38" t="s">
        <v>14</v>
      </c>
      <c r="C55" s="31">
        <v>117</v>
      </c>
      <c r="D55" s="32">
        <v>126</v>
      </c>
      <c r="E55" s="32">
        <v>140</v>
      </c>
      <c r="F55" s="32">
        <v>120</v>
      </c>
      <c r="G55" s="32">
        <v>104</v>
      </c>
      <c r="H55" s="32">
        <v>119</v>
      </c>
      <c r="I55" s="32">
        <v>165</v>
      </c>
      <c r="J55" s="32">
        <v>146</v>
      </c>
      <c r="K55" s="32">
        <v>135</v>
      </c>
      <c r="L55" s="32">
        <v>141</v>
      </c>
      <c r="M55" s="32">
        <v>161</v>
      </c>
      <c r="N55" s="33">
        <v>174</v>
      </c>
      <c r="O55" s="33">
        <v>153</v>
      </c>
      <c r="P55" s="33">
        <v>165</v>
      </c>
      <c r="Q55" s="33">
        <v>167</v>
      </c>
      <c r="R55" s="33">
        <v>175</v>
      </c>
      <c r="T55" s="76" t="s">
        <v>14</v>
      </c>
      <c r="U55" s="80">
        <f>C55/AM55*100000</f>
        <v>468.16854067464288</v>
      </c>
      <c r="V55" s="80">
        <f t="shared" si="146"/>
        <v>504.06048725847097</v>
      </c>
      <c r="W55" s="80">
        <f t="shared" si="147"/>
        <v>557.43579534142941</v>
      </c>
      <c r="X55" s="80">
        <f t="shared" si="148"/>
        <v>476.30388187663732</v>
      </c>
      <c r="Y55" s="80">
        <f t="shared" si="149"/>
        <v>408.38765412707141</v>
      </c>
      <c r="Z55" s="80">
        <f t="shared" si="150"/>
        <v>487.14589814966428</v>
      </c>
      <c r="AA55" s="80">
        <f t="shared" si="151"/>
        <v>672.72801402535981</v>
      </c>
      <c r="AB55" s="80">
        <f t="shared" si="152"/>
        <v>593.15836515804017</v>
      </c>
      <c r="AC55" s="80">
        <f t="shared" si="153"/>
        <v>547.93408555889278</v>
      </c>
      <c r="AD55" s="80">
        <f t="shared" si="154"/>
        <v>570.45757980337419</v>
      </c>
      <c r="AE55" s="80">
        <f t="shared" si="155"/>
        <v>650.82059988681374</v>
      </c>
      <c r="AF55" s="80">
        <f t="shared" si="156"/>
        <v>699.83509632787684</v>
      </c>
      <c r="AG55" s="80">
        <f t="shared" si="157"/>
        <v>614.33447098976103</v>
      </c>
      <c r="AH55" s="80">
        <f t="shared" si="158"/>
        <v>674.40529714706122</v>
      </c>
      <c r="AI55" s="80">
        <f t="shared" si="159"/>
        <v>683.80967979690445</v>
      </c>
      <c r="AJ55" s="75">
        <f t="shared" si="33"/>
        <v>737.09038834133605</v>
      </c>
      <c r="AL55" s="38" t="s">
        <v>14</v>
      </c>
      <c r="AM55" s="31">
        <v>24991</v>
      </c>
      <c r="AN55" s="32">
        <v>24997</v>
      </c>
      <c r="AO55" s="32">
        <v>25115</v>
      </c>
      <c r="AP55" s="32">
        <v>25194</v>
      </c>
      <c r="AQ55" s="32">
        <v>25466</v>
      </c>
      <c r="AR55" s="32">
        <v>24428</v>
      </c>
      <c r="AS55" s="32">
        <v>24527</v>
      </c>
      <c r="AT55" s="32">
        <v>24614</v>
      </c>
      <c r="AU55" s="32">
        <v>24638</v>
      </c>
      <c r="AV55" s="32">
        <v>24717</v>
      </c>
      <c r="AW55" s="32">
        <v>24738</v>
      </c>
      <c r="AX55" s="33">
        <v>24863</v>
      </c>
      <c r="AY55" s="122">
        <v>24905</v>
      </c>
      <c r="AZ55" s="33">
        <v>24466</v>
      </c>
      <c r="BA55" s="33">
        <v>24422</v>
      </c>
      <c r="BB55" s="133">
        <v>23742</v>
      </c>
    </row>
    <row r="56" spans="2:54" ht="13.5" thickTop="1">
      <c r="B56" s="40" t="s">
        <v>31</v>
      </c>
      <c r="C56" s="40"/>
      <c r="D56" s="41"/>
      <c r="E56" s="41"/>
      <c r="F56" s="41"/>
      <c r="G56" s="41"/>
      <c r="H56" s="41">
        <v>1</v>
      </c>
      <c r="I56" s="41"/>
      <c r="J56" s="41"/>
      <c r="K56" s="41"/>
      <c r="L56" s="41"/>
      <c r="M56" s="41">
        <v>3</v>
      </c>
      <c r="N56" s="42"/>
      <c r="O56" s="42"/>
      <c r="P56" s="42"/>
      <c r="Q56" s="42"/>
      <c r="R56" s="42"/>
      <c r="T56" s="40" t="s">
        <v>15</v>
      </c>
      <c r="U56" s="40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2"/>
      <c r="AG56" s="42"/>
      <c r="AH56" s="42"/>
      <c r="AI56" s="42"/>
      <c r="AJ56" s="135"/>
      <c r="AL56" s="40" t="s">
        <v>15</v>
      </c>
      <c r="AM56" s="40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2"/>
      <c r="AY56" s="42"/>
      <c r="AZ56" s="42"/>
      <c r="BA56" s="42"/>
      <c r="BB56" s="42"/>
    </row>
    <row r="57" spans="2:54">
      <c r="B57" s="38" t="s">
        <v>34</v>
      </c>
      <c r="C57" s="31"/>
      <c r="D57" s="32"/>
      <c r="E57" s="32"/>
      <c r="F57" s="32"/>
      <c r="G57" s="32"/>
      <c r="H57" s="32">
        <v>1</v>
      </c>
      <c r="I57" s="32"/>
      <c r="J57" s="32"/>
      <c r="K57" s="32"/>
      <c r="L57" s="32"/>
      <c r="M57" s="32">
        <v>2</v>
      </c>
      <c r="N57" s="33"/>
      <c r="O57" s="33"/>
      <c r="P57" s="33"/>
      <c r="Q57" s="33"/>
      <c r="R57" s="33"/>
      <c r="T57" s="38" t="s">
        <v>34</v>
      </c>
      <c r="U57" s="75">
        <f t="shared" ref="U57:AJ59" si="160">C60/AM57*100000</f>
        <v>792.82221722035717</v>
      </c>
      <c r="V57" s="75">
        <f t="shared" si="160"/>
        <v>763.88805872015871</v>
      </c>
      <c r="W57" s="75">
        <f t="shared" si="160"/>
        <v>816.62458655695616</v>
      </c>
      <c r="X57" s="75">
        <f t="shared" si="160"/>
        <v>806.07024122697578</v>
      </c>
      <c r="Y57" s="75">
        <f t="shared" si="160"/>
        <v>815.15059842311257</v>
      </c>
      <c r="Z57" s="75">
        <f t="shared" si="160"/>
        <v>754.26941484082658</v>
      </c>
      <c r="AA57" s="75">
        <f t="shared" si="160"/>
        <v>911.9446921301103</v>
      </c>
      <c r="AB57" s="75">
        <f t="shared" si="160"/>
        <v>885.60363319561611</v>
      </c>
      <c r="AC57" s="75">
        <f t="shared" si="160"/>
        <v>766.3237968594168</v>
      </c>
      <c r="AD57" s="75">
        <f t="shared" si="160"/>
        <v>863.71658979434631</v>
      </c>
      <c r="AE57" s="75">
        <f t="shared" si="160"/>
        <v>855.8957505312751</v>
      </c>
      <c r="AF57" s="75">
        <f t="shared" si="160"/>
        <v>912.7248014147599</v>
      </c>
      <c r="AG57" s="75">
        <f t="shared" si="160"/>
        <v>905.91517938878178</v>
      </c>
      <c r="AH57" s="75">
        <f t="shared" si="160"/>
        <v>915.00590169051736</v>
      </c>
      <c r="AI57" s="75">
        <f t="shared" si="160"/>
        <v>944.46386276920532</v>
      </c>
      <c r="AJ57" s="75">
        <f t="shared" si="160"/>
        <v>897.37162500895215</v>
      </c>
      <c r="AL57" s="38" t="s">
        <v>34</v>
      </c>
      <c r="AM57" s="31">
        <f>SUM(AM27,AM30,AM33,AM36,AM39,AM42,AM45,AM48,AM51,AM54)</f>
        <v>417622</v>
      </c>
      <c r="AN57" s="31">
        <f t="shared" ref="AN57:AX57" si="161">SUM(AN27,AN30,AN33,AN36,AN39,AN42,AN45,AN48,AN51,AN54)</f>
        <v>418255</v>
      </c>
      <c r="AO57" s="31">
        <f t="shared" si="161"/>
        <v>419042</v>
      </c>
      <c r="AP57" s="31">
        <f t="shared" si="161"/>
        <v>420807</v>
      </c>
      <c r="AQ57" s="31">
        <f t="shared" si="161"/>
        <v>423112</v>
      </c>
      <c r="AR57" s="31">
        <f t="shared" si="161"/>
        <v>408077</v>
      </c>
      <c r="AS57" s="31">
        <f t="shared" si="161"/>
        <v>409345</v>
      </c>
      <c r="AT57" s="31">
        <f t="shared" si="161"/>
        <v>409777</v>
      </c>
      <c r="AU57" s="31">
        <f t="shared" si="161"/>
        <v>409096</v>
      </c>
      <c r="AV57" s="31">
        <f t="shared" si="161"/>
        <v>410204</v>
      </c>
      <c r="AW57" s="31">
        <f t="shared" si="161"/>
        <v>409863</v>
      </c>
      <c r="AX57" s="31">
        <f t="shared" si="161"/>
        <v>410529</v>
      </c>
      <c r="AY57" s="31">
        <f t="shared" ref="AY57:BB57" si="162">SUM(AY27,AY30,AY33,AY36,AY39,AY42,AY45,AY48,AY51,AY54)</f>
        <v>409641</v>
      </c>
      <c r="AZ57" s="31">
        <f t="shared" si="162"/>
        <v>410052</v>
      </c>
      <c r="BA57" s="31">
        <f t="shared" si="162"/>
        <v>409121</v>
      </c>
      <c r="BB57" s="31">
        <f t="shared" si="162"/>
        <v>418890</v>
      </c>
    </row>
    <row r="58" spans="2:54" ht="13.5" thickBot="1">
      <c r="B58" s="76" t="s">
        <v>14</v>
      </c>
      <c r="C58" s="77"/>
      <c r="D58" s="78"/>
      <c r="E58" s="78"/>
      <c r="F58" s="78"/>
      <c r="G58" s="78"/>
      <c r="H58" s="78"/>
      <c r="I58" s="78"/>
      <c r="J58" s="78"/>
      <c r="K58" s="78"/>
      <c r="L58" s="78"/>
      <c r="M58" s="78">
        <v>1</v>
      </c>
      <c r="N58" s="79"/>
      <c r="O58" s="79"/>
      <c r="P58" s="79"/>
      <c r="Q58" s="79"/>
      <c r="R58" s="79"/>
      <c r="T58" s="38" t="s">
        <v>14</v>
      </c>
      <c r="U58" s="75">
        <f t="shared" si="160"/>
        <v>569.60162117384482</v>
      </c>
      <c r="V58" s="75">
        <f t="shared" si="160"/>
        <v>581.43499429475435</v>
      </c>
      <c r="W58" s="75">
        <f t="shared" si="160"/>
        <v>611.3010164155304</v>
      </c>
      <c r="X58" s="75">
        <f t="shared" si="160"/>
        <v>608.36570643416792</v>
      </c>
      <c r="Y58" s="75">
        <f t="shared" si="160"/>
        <v>607.98024399736937</v>
      </c>
      <c r="Z58" s="75">
        <f t="shared" si="160"/>
        <v>595.40069170189224</v>
      </c>
      <c r="AA58" s="75">
        <f t="shared" si="160"/>
        <v>720.8009823019471</v>
      </c>
      <c r="AB58" s="75">
        <f t="shared" si="160"/>
        <v>682.97986533894459</v>
      </c>
      <c r="AC58" s="75">
        <f t="shared" si="160"/>
        <v>615.01125752039275</v>
      </c>
      <c r="AD58" s="75">
        <f t="shared" si="160"/>
        <v>704.59182028763928</v>
      </c>
      <c r="AE58" s="75">
        <f t="shared" si="160"/>
        <v>687.3279092395918</v>
      </c>
      <c r="AF58" s="75">
        <f t="shared" si="160"/>
        <v>752.31840412017789</v>
      </c>
      <c r="AG58" s="75">
        <f t="shared" si="160"/>
        <v>685.78725437057312</v>
      </c>
      <c r="AH58" s="75">
        <f t="shared" si="160"/>
        <v>711.68908613433337</v>
      </c>
      <c r="AI58" s="75">
        <f t="shared" si="160"/>
        <v>733.22465665103584</v>
      </c>
      <c r="AJ58" s="75">
        <f t="shared" si="160"/>
        <v>690.54869904365012</v>
      </c>
      <c r="AL58" s="38" t="s">
        <v>14</v>
      </c>
      <c r="AM58" s="31">
        <f>SUM(AM28,AM31,AM34,AM37,AM40,AM43,AM46,AM49,AM52,AM55)</f>
        <v>438201</v>
      </c>
      <c r="AN58" s="31">
        <f t="shared" ref="AN58:AX58" si="163">SUM(AN28,AN31,AN34,AN37,AN40,AN43,AN46,AN49,AN52,AN55)</f>
        <v>439946</v>
      </c>
      <c r="AO58" s="31">
        <f t="shared" si="163"/>
        <v>440863</v>
      </c>
      <c r="AP58" s="31">
        <f t="shared" si="163"/>
        <v>442497</v>
      </c>
      <c r="AQ58" s="31">
        <f t="shared" si="163"/>
        <v>447054</v>
      </c>
      <c r="AR58" s="31">
        <f t="shared" si="163"/>
        <v>431978</v>
      </c>
      <c r="AS58" s="31">
        <f t="shared" si="163"/>
        <v>433268</v>
      </c>
      <c r="AT58" s="31">
        <f t="shared" si="163"/>
        <v>434127</v>
      </c>
      <c r="AU58" s="31">
        <f t="shared" si="163"/>
        <v>433488</v>
      </c>
      <c r="AV58" s="31">
        <f t="shared" si="163"/>
        <v>434294</v>
      </c>
      <c r="AW58" s="31">
        <f t="shared" si="163"/>
        <v>434727</v>
      </c>
      <c r="AX58" s="31">
        <f t="shared" si="163"/>
        <v>435321</v>
      </c>
      <c r="AY58" s="31">
        <f t="shared" ref="AY58:BB58" si="164">SUM(AY28,AY31,AY34,AY37,AY40,AY43,AY46,AY49,AY52,AY55)</f>
        <v>435412</v>
      </c>
      <c r="AZ58" s="31">
        <f t="shared" si="164"/>
        <v>436005</v>
      </c>
      <c r="BA58" s="31">
        <f t="shared" si="164"/>
        <v>437383</v>
      </c>
      <c r="BB58" s="31">
        <f t="shared" si="164"/>
        <v>449208</v>
      </c>
    </row>
    <row r="59" spans="2:54" ht="13.5" thickTop="1">
      <c r="B59" s="40" t="s">
        <v>15</v>
      </c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2"/>
      <c r="O59" s="42"/>
      <c r="P59" s="42"/>
      <c r="Q59" s="42"/>
      <c r="R59" s="42"/>
      <c r="T59" s="39" t="s">
        <v>0</v>
      </c>
      <c r="U59" s="81">
        <f t="shared" si="160"/>
        <v>678.52815360185457</v>
      </c>
      <c r="V59" s="81">
        <f t="shared" si="160"/>
        <v>670.3557791240047</v>
      </c>
      <c r="W59" s="81">
        <f t="shared" si="160"/>
        <v>711.35764997296212</v>
      </c>
      <c r="X59" s="81">
        <f t="shared" si="160"/>
        <v>704.73436935308996</v>
      </c>
      <c r="Y59" s="81">
        <f t="shared" si="160"/>
        <v>708.71534856567598</v>
      </c>
      <c r="Z59" s="81">
        <f t="shared" si="160"/>
        <v>672.57500996958527</v>
      </c>
      <c r="AA59" s="81">
        <f t="shared" si="160"/>
        <v>813.65941422693459</v>
      </c>
      <c r="AB59" s="81">
        <f t="shared" si="160"/>
        <v>781.36849689064161</v>
      </c>
      <c r="AC59" s="81">
        <f t="shared" si="160"/>
        <v>688.47735062616903</v>
      </c>
      <c r="AD59" s="81">
        <f t="shared" si="160"/>
        <v>781.88462258051527</v>
      </c>
      <c r="AE59" s="81">
        <f t="shared" si="160"/>
        <v>769.13058407037738</v>
      </c>
      <c r="AF59" s="81">
        <f t="shared" si="160"/>
        <v>830.17083407223515</v>
      </c>
      <c r="AG59" s="81">
        <f t="shared" si="160"/>
        <v>792.49467193181977</v>
      </c>
      <c r="AH59" s="81">
        <f t="shared" si="160"/>
        <v>810.22909803949392</v>
      </c>
      <c r="AI59" s="81">
        <f t="shared" si="160"/>
        <v>835.31796660145721</v>
      </c>
      <c r="AJ59" s="81">
        <f t="shared" si="160"/>
        <v>790.34855511704893</v>
      </c>
      <c r="AL59" s="39" t="s">
        <v>0</v>
      </c>
      <c r="AM59" s="43">
        <f>SUM(AM57:AM58)</f>
        <v>855823</v>
      </c>
      <c r="AN59" s="43">
        <f t="shared" ref="AN59:AX59" si="165">SUM(AN57:AN58)</f>
        <v>858201</v>
      </c>
      <c r="AO59" s="43">
        <f t="shared" si="165"/>
        <v>859905</v>
      </c>
      <c r="AP59" s="43">
        <f t="shared" si="165"/>
        <v>863304</v>
      </c>
      <c r="AQ59" s="43">
        <f t="shared" si="165"/>
        <v>870166</v>
      </c>
      <c r="AR59" s="43">
        <f t="shared" si="165"/>
        <v>840055</v>
      </c>
      <c r="AS59" s="43">
        <f t="shared" si="165"/>
        <v>842613</v>
      </c>
      <c r="AT59" s="43">
        <f t="shared" si="165"/>
        <v>843904</v>
      </c>
      <c r="AU59" s="43">
        <f t="shared" si="165"/>
        <v>842584</v>
      </c>
      <c r="AV59" s="43">
        <f t="shared" si="165"/>
        <v>844498</v>
      </c>
      <c r="AW59" s="43">
        <f t="shared" si="165"/>
        <v>844590</v>
      </c>
      <c r="AX59" s="43">
        <f t="shared" si="165"/>
        <v>845850</v>
      </c>
      <c r="AY59" s="43">
        <f t="shared" ref="AY59:BA59" si="166">SUM(AY57:AY58)</f>
        <v>845053</v>
      </c>
      <c r="AZ59" s="43">
        <f t="shared" si="166"/>
        <v>846057</v>
      </c>
      <c r="BA59" s="43">
        <f t="shared" si="166"/>
        <v>846504</v>
      </c>
      <c r="BB59" s="134">
        <f t="shared" ref="BB59" si="167">SUM(BB57:BB58)</f>
        <v>868098</v>
      </c>
    </row>
    <row r="60" spans="2:54" s="44" customFormat="1">
      <c r="B60" s="38" t="s">
        <v>34</v>
      </c>
      <c r="C60" s="31">
        <f>SUM(C27,C30,C33,C36,C39,C42,C45,C48,C51,C54,C57)</f>
        <v>3311</v>
      </c>
      <c r="D60" s="31">
        <f t="shared" ref="D60:N60" si="168">SUM(D27,D30,D33,D36,D39,D42,D45,D48,D51,D54,D57)</f>
        <v>3195</v>
      </c>
      <c r="E60" s="31">
        <f t="shared" si="168"/>
        <v>3422</v>
      </c>
      <c r="F60" s="31">
        <f t="shared" si="168"/>
        <v>3392</v>
      </c>
      <c r="G60" s="31">
        <f t="shared" si="168"/>
        <v>3449</v>
      </c>
      <c r="H60" s="31">
        <f t="shared" si="168"/>
        <v>3078</v>
      </c>
      <c r="I60" s="31">
        <f t="shared" si="168"/>
        <v>3733</v>
      </c>
      <c r="J60" s="31">
        <f t="shared" si="168"/>
        <v>3629</v>
      </c>
      <c r="K60" s="31">
        <f t="shared" si="168"/>
        <v>3135</v>
      </c>
      <c r="L60" s="31">
        <f t="shared" si="168"/>
        <v>3543</v>
      </c>
      <c r="M60" s="31">
        <f t="shared" si="168"/>
        <v>3508</v>
      </c>
      <c r="N60" s="31">
        <f t="shared" si="168"/>
        <v>3747</v>
      </c>
      <c r="O60" s="31">
        <f t="shared" ref="O60:Q60" si="169">SUM(O27,O30,O33,O36,O39,O42,O45,O48,O51,O54,O57)</f>
        <v>3711</v>
      </c>
      <c r="P60" s="31">
        <f t="shared" si="169"/>
        <v>3752</v>
      </c>
      <c r="Q60" s="31">
        <f t="shared" si="169"/>
        <v>3864</v>
      </c>
      <c r="R60" s="31">
        <f t="shared" ref="R60" si="170">SUM(R27,R30,R33,R36,R39,R42,R45,R48,R51,R54,R57)</f>
        <v>3759</v>
      </c>
      <c r="T60" s="114" t="s">
        <v>60</v>
      </c>
    </row>
    <row r="61" spans="2:54" s="20" customFormat="1">
      <c r="B61" s="38" t="s">
        <v>14</v>
      </c>
      <c r="C61" s="31">
        <f>SUM(,C28,C31,C34,C37,C40,C43,C46,C49,C52,C55,C58)</f>
        <v>2496</v>
      </c>
      <c r="D61" s="31">
        <f t="shared" ref="D61:N61" si="171">SUM(,D28,D31,D34,D37,D40,D43,D46,D49,D52,D55,D58)</f>
        <v>2558</v>
      </c>
      <c r="E61" s="31">
        <f t="shared" si="171"/>
        <v>2695</v>
      </c>
      <c r="F61" s="31">
        <f t="shared" si="171"/>
        <v>2692</v>
      </c>
      <c r="G61" s="31">
        <f t="shared" si="171"/>
        <v>2718</v>
      </c>
      <c r="H61" s="31">
        <f t="shared" si="171"/>
        <v>2572</v>
      </c>
      <c r="I61" s="31">
        <f t="shared" si="171"/>
        <v>3123</v>
      </c>
      <c r="J61" s="31">
        <f t="shared" si="171"/>
        <v>2965</v>
      </c>
      <c r="K61" s="31">
        <f t="shared" si="171"/>
        <v>2666</v>
      </c>
      <c r="L61" s="31">
        <f t="shared" si="171"/>
        <v>3060</v>
      </c>
      <c r="M61" s="31">
        <f t="shared" si="171"/>
        <v>2988</v>
      </c>
      <c r="N61" s="31">
        <f t="shared" si="171"/>
        <v>3275</v>
      </c>
      <c r="O61" s="31">
        <f t="shared" ref="O61:Q61" si="172">SUM(,O28,O31,O34,O37,O40,O43,O46,O49,O52,O55,O58)</f>
        <v>2986</v>
      </c>
      <c r="P61" s="31">
        <f t="shared" si="172"/>
        <v>3103</v>
      </c>
      <c r="Q61" s="31">
        <f t="shared" si="172"/>
        <v>3207</v>
      </c>
      <c r="R61" s="31">
        <f t="shared" ref="R61" si="173">SUM(,R28,R31,R34,R37,R40,R43,R46,R49,R52,R55,R58)</f>
        <v>3102</v>
      </c>
      <c r="U61" s="44"/>
      <c r="V61" s="44"/>
      <c r="AL61" s="44"/>
    </row>
    <row r="62" spans="2:54" s="44" customFormat="1">
      <c r="B62" s="39" t="s">
        <v>0</v>
      </c>
      <c r="C62" s="43">
        <f>SUM(C60:C61)</f>
        <v>5807</v>
      </c>
      <c r="D62" s="43">
        <f t="shared" ref="D62:N62" si="174">SUM(D60:D61)</f>
        <v>5753</v>
      </c>
      <c r="E62" s="43">
        <f t="shared" si="174"/>
        <v>6117</v>
      </c>
      <c r="F62" s="43">
        <f t="shared" si="174"/>
        <v>6084</v>
      </c>
      <c r="G62" s="43">
        <f t="shared" si="174"/>
        <v>6167</v>
      </c>
      <c r="H62" s="43">
        <f t="shared" si="174"/>
        <v>5650</v>
      </c>
      <c r="I62" s="43">
        <f t="shared" si="174"/>
        <v>6856</v>
      </c>
      <c r="J62" s="43">
        <f t="shared" si="174"/>
        <v>6594</v>
      </c>
      <c r="K62" s="43">
        <f t="shared" si="174"/>
        <v>5801</v>
      </c>
      <c r="L62" s="43">
        <f t="shared" si="174"/>
        <v>6603</v>
      </c>
      <c r="M62" s="43">
        <f t="shared" si="174"/>
        <v>6496</v>
      </c>
      <c r="N62" s="43">
        <f t="shared" si="174"/>
        <v>7022</v>
      </c>
      <c r="O62" s="43">
        <f t="shared" ref="O62:Q62" si="175">SUM(O60:O61)</f>
        <v>6697</v>
      </c>
      <c r="P62" s="43">
        <f t="shared" si="175"/>
        <v>6855</v>
      </c>
      <c r="Q62" s="43">
        <f t="shared" si="175"/>
        <v>7071</v>
      </c>
      <c r="R62" s="43">
        <f t="shared" ref="R62" si="176">SUM(R60:R61)</f>
        <v>6861</v>
      </c>
      <c r="AL62" s="20"/>
    </row>
    <row r="63" spans="2:54" s="44" customFormat="1">
      <c r="U63" s="20"/>
      <c r="V63" s="20"/>
    </row>
    <row r="64" spans="2:54" s="44" customFormat="1">
      <c r="B64" s="86" t="s">
        <v>20</v>
      </c>
      <c r="C64" s="87" t="s">
        <v>35</v>
      </c>
      <c r="D64" s="87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2:2" s="44" customFormat="1" ht="13.15" customHeight="1">
      <c r="B65" s="114" t="s">
        <v>60</v>
      </c>
    </row>
    <row r="66" spans="2:2" s="44" customFormat="1"/>
    <row r="67" spans="2:2" s="44" customFormat="1">
      <c r="B67" s="113"/>
    </row>
    <row r="68" spans="2:2" s="44" customFormat="1"/>
    <row r="69" spans="2:2" s="44" customFormat="1"/>
    <row r="70" spans="2:2" s="44" customFormat="1"/>
    <row r="71" spans="2:2" s="44" customFormat="1"/>
    <row r="72" spans="2:2" s="44" customFormat="1"/>
    <row r="73" spans="2:2" s="44" customFormat="1"/>
    <row r="74" spans="2:2" s="44" customFormat="1"/>
    <row r="75" spans="2:2" s="44" customFormat="1"/>
    <row r="76" spans="2:2" s="44" customFormat="1"/>
    <row r="77" spans="2:2" s="44" customFormat="1"/>
    <row r="78" spans="2:2" s="44" customFormat="1"/>
    <row r="79" spans="2:2" s="44" customFormat="1"/>
    <row r="80" spans="2:2" s="44" customFormat="1"/>
    <row r="81" s="44" customFormat="1"/>
    <row r="82" s="44" customFormat="1"/>
    <row r="83" s="44" customFormat="1"/>
    <row r="84" s="44" customFormat="1"/>
    <row r="85" s="44" customFormat="1"/>
    <row r="86" s="44" customFormat="1"/>
    <row r="87" s="44" customFormat="1"/>
    <row r="88" s="44" customFormat="1"/>
    <row r="89" s="44" customFormat="1"/>
    <row r="90" s="44" customFormat="1"/>
    <row r="91" s="44" customFormat="1"/>
    <row r="92" s="44" customFormat="1"/>
    <row r="93" s="44" customFormat="1"/>
    <row r="94" s="44" customFormat="1"/>
    <row r="95" s="44" customFormat="1"/>
    <row r="96" s="44" customFormat="1"/>
    <row r="97" s="44" customFormat="1"/>
    <row r="98" s="44" customFormat="1"/>
    <row r="99" s="44" customFormat="1"/>
    <row r="100" s="44" customFormat="1"/>
    <row r="101" s="44" customFormat="1"/>
    <row r="102" s="44" customFormat="1"/>
    <row r="103" s="44" customFormat="1"/>
    <row r="104" s="44" customFormat="1"/>
    <row r="105" s="44" customFormat="1"/>
    <row r="106" s="44" customFormat="1"/>
    <row r="107" s="44" customFormat="1"/>
    <row r="108" s="44" customFormat="1"/>
    <row r="109" s="44" customFormat="1"/>
    <row r="110" s="44" customFormat="1"/>
    <row r="111" s="44" customFormat="1"/>
    <row r="112" s="44" customFormat="1"/>
    <row r="113" s="44" customFormat="1"/>
    <row r="114" s="44" customFormat="1"/>
    <row r="115" s="44" customFormat="1"/>
    <row r="116" s="44" customFormat="1"/>
    <row r="117" s="44" customFormat="1"/>
    <row r="118" s="44" customFormat="1"/>
    <row r="119" s="44" customFormat="1"/>
    <row r="120" s="44" customFormat="1"/>
    <row r="121" s="44" customFormat="1"/>
    <row r="122" s="44" customFormat="1"/>
    <row r="123" s="44" customFormat="1"/>
    <row r="124" s="44" customFormat="1"/>
    <row r="125" s="44" customFormat="1"/>
    <row r="126" s="44" customFormat="1"/>
    <row r="127" s="44" customFormat="1"/>
    <row r="128" s="44" customFormat="1"/>
    <row r="129" s="44" customFormat="1"/>
    <row r="130" s="44" customFormat="1"/>
    <row r="131" s="44" customFormat="1"/>
    <row r="132" s="44" customFormat="1"/>
    <row r="133" s="44" customFormat="1"/>
    <row r="134" s="44" customFormat="1"/>
    <row r="135" s="44" customFormat="1"/>
    <row r="136" s="44" customFormat="1"/>
    <row r="137" s="44" customFormat="1"/>
    <row r="138" s="44" customFormat="1"/>
    <row r="139" s="44" customFormat="1"/>
    <row r="140" s="44" customFormat="1"/>
    <row r="141" s="44" customFormat="1"/>
    <row r="142" s="44" customFormat="1"/>
    <row r="143" s="44" customFormat="1"/>
    <row r="144" s="44" customFormat="1"/>
    <row r="145" s="44" customFormat="1"/>
    <row r="146" s="44" customFormat="1"/>
    <row r="147" s="44" customFormat="1"/>
    <row r="148" s="44" customFormat="1"/>
    <row r="149" s="44" customFormat="1"/>
    <row r="150" s="44" customFormat="1"/>
    <row r="151" s="44" customFormat="1"/>
    <row r="152" s="44" customFormat="1"/>
    <row r="153" s="44" customFormat="1"/>
    <row r="154" s="44" customFormat="1"/>
    <row r="155" s="44" customFormat="1"/>
    <row r="156" s="44" customFormat="1"/>
    <row r="157" s="44" customFormat="1"/>
    <row r="158" s="44" customFormat="1"/>
    <row r="159" s="44" customFormat="1"/>
    <row r="160" s="44" customFormat="1"/>
    <row r="161" s="44" customFormat="1"/>
    <row r="162" s="44" customFormat="1"/>
    <row r="163" s="44" customFormat="1"/>
    <row r="164" s="44" customFormat="1"/>
    <row r="165" s="44" customFormat="1"/>
    <row r="166" s="44" customFormat="1"/>
    <row r="167" s="44" customFormat="1"/>
    <row r="168" s="44" customFormat="1"/>
    <row r="169" s="44" customFormat="1"/>
    <row r="170" s="44" customFormat="1"/>
    <row r="171" s="44" customFormat="1"/>
    <row r="172" s="44" customFormat="1"/>
    <row r="173" s="44" customFormat="1"/>
    <row r="174" s="44" customFormat="1"/>
    <row r="175" s="44" customFormat="1"/>
    <row r="176" s="44" customFormat="1"/>
    <row r="177" s="44" customFormat="1"/>
    <row r="178" s="44" customFormat="1"/>
    <row r="179" s="44" customFormat="1"/>
    <row r="180" s="44" customFormat="1"/>
    <row r="181" s="44" customFormat="1"/>
    <row r="182" s="44" customFormat="1"/>
    <row r="183" s="44" customFormat="1"/>
    <row r="184" s="44" customFormat="1"/>
    <row r="185" s="44" customFormat="1"/>
    <row r="186" s="44" customFormat="1"/>
    <row r="187" s="44" customFormat="1"/>
    <row r="188" s="44" customFormat="1"/>
    <row r="189" s="44" customFormat="1"/>
    <row r="190" s="44" customFormat="1"/>
    <row r="191" s="44" customFormat="1"/>
    <row r="192" s="44" customFormat="1"/>
    <row r="193" s="44" customFormat="1"/>
    <row r="194" s="44" customFormat="1"/>
    <row r="195" s="44" customFormat="1"/>
    <row r="196" s="44" customFormat="1"/>
    <row r="197" s="44" customFormat="1"/>
    <row r="198" s="44" customFormat="1"/>
    <row r="199" s="44" customFormat="1"/>
    <row r="200" s="44" customFormat="1"/>
    <row r="201" s="44" customFormat="1"/>
    <row r="202" s="44" customFormat="1"/>
    <row r="203" s="44" customFormat="1"/>
    <row r="204" s="44" customFormat="1"/>
    <row r="205" s="44" customFormat="1"/>
    <row r="206" s="44" customFormat="1"/>
    <row r="207" s="44" customFormat="1"/>
    <row r="208" s="44" customFormat="1"/>
    <row r="209" s="44" customFormat="1"/>
    <row r="210" s="44" customFormat="1"/>
    <row r="211" s="44" customFormat="1"/>
    <row r="212" s="44" customFormat="1"/>
    <row r="213" s="44" customFormat="1"/>
    <row r="214" s="44" customFormat="1"/>
    <row r="215" s="44" customFormat="1"/>
    <row r="216" s="44" customFormat="1"/>
    <row r="217" s="44" customFormat="1"/>
    <row r="218" s="44" customFormat="1"/>
    <row r="219" s="44" customFormat="1"/>
    <row r="220" s="44" customFormat="1"/>
    <row r="221" s="44" customFormat="1"/>
    <row r="222" s="44" customFormat="1"/>
    <row r="223" s="44" customFormat="1"/>
    <row r="224" s="44" customFormat="1"/>
    <row r="225" s="44" customFormat="1"/>
    <row r="226" s="44" customFormat="1"/>
    <row r="227" s="44" customFormat="1"/>
    <row r="228" s="44" customFormat="1"/>
    <row r="229" s="44" customFormat="1"/>
    <row r="230" s="44" customFormat="1"/>
    <row r="231" s="44" customFormat="1"/>
    <row r="232" s="44" customFormat="1"/>
    <row r="233" s="44" customFormat="1"/>
    <row r="234" s="44" customFormat="1"/>
    <row r="235" s="44" customFormat="1"/>
    <row r="236" s="44" customFormat="1"/>
    <row r="237" s="44" customFormat="1"/>
    <row r="238" s="44" customFormat="1"/>
    <row r="239" s="44" customFormat="1"/>
    <row r="240" s="44" customFormat="1"/>
    <row r="241" s="44" customFormat="1"/>
    <row r="242" s="44" customFormat="1"/>
    <row r="243" s="44" customFormat="1"/>
    <row r="244" s="44" customFormat="1"/>
    <row r="245" s="44" customFormat="1"/>
    <row r="246" s="44" customFormat="1"/>
    <row r="247" s="44" customFormat="1"/>
    <row r="248" s="44" customFormat="1"/>
    <row r="249" s="44" customFormat="1"/>
    <row r="250" s="44" customFormat="1"/>
    <row r="251" s="44" customFormat="1"/>
    <row r="252" s="44" customFormat="1"/>
    <row r="253" s="44" customFormat="1"/>
    <row r="254" s="44" customFormat="1"/>
    <row r="255" s="44" customFormat="1"/>
    <row r="256" s="44" customFormat="1"/>
    <row r="257" s="44" customFormat="1"/>
    <row r="258" s="44" customFormat="1"/>
    <row r="259" s="44" customFormat="1"/>
    <row r="260" s="44" customFormat="1"/>
    <row r="261" s="44" customFormat="1"/>
    <row r="262" s="44" customFormat="1"/>
    <row r="263" s="44" customFormat="1"/>
    <row r="264" s="44" customFormat="1"/>
    <row r="265" s="44" customFormat="1"/>
    <row r="266" s="44" customFormat="1"/>
    <row r="267" s="44" customFormat="1"/>
    <row r="268" s="44" customFormat="1"/>
    <row r="269" s="44" customFormat="1"/>
    <row r="270" s="44" customFormat="1"/>
    <row r="271" s="44" customFormat="1"/>
    <row r="272" s="44" customFormat="1"/>
    <row r="273" s="44" customFormat="1"/>
    <row r="274" s="44" customFormat="1"/>
    <row r="275" s="44" customFormat="1"/>
    <row r="276" s="44" customFormat="1"/>
    <row r="277" s="44" customFormat="1"/>
    <row r="278" s="44" customFormat="1"/>
    <row r="279" s="44" customFormat="1"/>
    <row r="280" s="44" customFormat="1"/>
    <row r="281" s="44" customFormat="1"/>
    <row r="282" s="44" customFormat="1"/>
    <row r="283" s="44" customFormat="1"/>
    <row r="284" s="44" customFormat="1"/>
    <row r="285" s="44" customFormat="1"/>
    <row r="286" s="44" customFormat="1"/>
    <row r="287" s="44" customFormat="1"/>
    <row r="288" s="44" customFormat="1"/>
    <row r="289" s="44" customFormat="1"/>
    <row r="290" s="44" customFormat="1"/>
    <row r="291" s="44" customFormat="1"/>
    <row r="292" s="44" customFormat="1"/>
    <row r="293" s="44" customFormat="1"/>
    <row r="294" s="44" customFormat="1"/>
    <row r="295" s="44" customFormat="1"/>
    <row r="296" s="44" customFormat="1"/>
    <row r="297" s="44" customFormat="1"/>
    <row r="298" s="44" customFormat="1"/>
    <row r="299" s="44" customFormat="1"/>
    <row r="300" s="44" customFormat="1"/>
    <row r="301" s="44" customFormat="1"/>
    <row r="302" s="44" customFormat="1"/>
    <row r="303" s="44" customFormat="1"/>
    <row r="304" s="44" customFormat="1"/>
    <row r="305" s="44" customFormat="1"/>
    <row r="306" s="44" customFormat="1"/>
    <row r="307" s="44" customFormat="1"/>
    <row r="308" s="44" customFormat="1"/>
    <row r="309" s="44" customFormat="1"/>
    <row r="310" s="44" customFormat="1"/>
    <row r="311" s="44" customFormat="1"/>
    <row r="312" s="44" customFormat="1"/>
    <row r="313" s="44" customFormat="1"/>
    <row r="314" s="44" customFormat="1"/>
    <row r="315" s="44" customFormat="1"/>
    <row r="316" s="44" customFormat="1"/>
    <row r="317" s="44" customFormat="1"/>
    <row r="318" s="44" customFormat="1"/>
    <row r="319" s="44" customFormat="1"/>
    <row r="320" s="44" customFormat="1"/>
    <row r="321" s="44" customFormat="1"/>
    <row r="322" s="44" customFormat="1"/>
    <row r="323" s="44" customFormat="1"/>
    <row r="324" s="44" customFormat="1"/>
    <row r="325" s="44" customFormat="1"/>
    <row r="326" s="44" customFormat="1"/>
    <row r="327" s="44" customFormat="1"/>
    <row r="328" s="44" customFormat="1"/>
    <row r="329" s="44" customFormat="1"/>
    <row r="330" s="44" customFormat="1"/>
    <row r="331" s="44" customFormat="1"/>
    <row r="332" s="44" customFormat="1"/>
    <row r="333" s="44" customFormat="1"/>
    <row r="334" s="44" customFormat="1"/>
    <row r="335" s="44" customFormat="1"/>
    <row r="336" s="44" customFormat="1"/>
    <row r="337" spans="2:18" s="44" customFormat="1"/>
    <row r="338" spans="2:18" s="44" customFormat="1"/>
    <row r="339" spans="2:18" s="44" customFormat="1"/>
    <row r="340" spans="2:18" s="44" customFormat="1"/>
    <row r="341" spans="2:18" s="44" customFormat="1"/>
    <row r="342" spans="2:18" s="44" customFormat="1"/>
    <row r="343" spans="2:18" s="44" customFormat="1"/>
    <row r="344" spans="2:18"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</row>
    <row r="345" spans="2:18"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</row>
    <row r="346" spans="2:18"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</row>
  </sheetData>
  <sortState ref="AL21:AO32">
    <sortCondition ref="AL20"/>
  </sortState>
  <mergeCells count="12">
    <mergeCell ref="D24:Q24"/>
    <mergeCell ref="U24:AI24"/>
    <mergeCell ref="AM24:BA24"/>
    <mergeCell ref="AM3:BA3"/>
    <mergeCell ref="B3:B4"/>
    <mergeCell ref="B24:B25"/>
    <mergeCell ref="T3:T4"/>
    <mergeCell ref="AL3:AL4"/>
    <mergeCell ref="T24:T25"/>
    <mergeCell ref="AL24:AL25"/>
    <mergeCell ref="N3:Q3"/>
    <mergeCell ref="AF3:A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จังหวัดสุพรรณบุรี</vt:lpstr>
      <vt:lpstr>รายอำเภอ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pratheep</cp:lastModifiedBy>
  <cp:lastPrinted>2013-06-18T03:56:44Z</cp:lastPrinted>
  <dcterms:created xsi:type="dcterms:W3CDTF">2011-09-07T09:14:03Z</dcterms:created>
  <dcterms:modified xsi:type="dcterms:W3CDTF">2015-02-03T04:39:53Z</dcterms:modified>
</cp:coreProperties>
</file>