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20" yWindow="-30" windowWidth="12120" windowHeight="11760"/>
  </bookViews>
  <sheets>
    <sheet name="opd2548-2560" sheetId="1" r:id="rId1"/>
    <sheet name="5กลุ่มโรคผู้ป่วยนอกที่สำคัญ" sheetId="5" r:id="rId2"/>
    <sheet name="graph" sheetId="6" r:id="rId3"/>
    <sheet name="ประจำปีพ.ศ.๒๕๖๐" sheetId="7" r:id="rId4"/>
  </sheets>
  <calcPr calcId="144525"/>
</workbook>
</file>

<file path=xl/calcChain.xml><?xml version="1.0" encoding="utf-8"?>
<calcChain xmlns="http://schemas.openxmlformats.org/spreadsheetml/2006/main">
  <c r="AD6" i="1" l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5" i="1"/>
  <c r="AL23" i="7" l="1"/>
  <c r="AL25" i="7"/>
  <c r="AL27" i="7"/>
  <c r="AL29" i="7"/>
  <c r="AL21" i="7"/>
  <c r="AL11" i="7"/>
  <c r="AK29" i="7"/>
  <c r="AK25" i="7"/>
  <c r="AK23" i="7"/>
  <c r="AK21" i="7"/>
  <c r="AK11" i="7"/>
  <c r="AJ6" i="7"/>
  <c r="AJ7" i="7"/>
  <c r="AJ8" i="7"/>
  <c r="AJ9" i="7"/>
  <c r="AJ10" i="7"/>
  <c r="AJ11" i="7"/>
  <c r="AJ12" i="7"/>
  <c r="AJ13" i="7"/>
  <c r="AJ14" i="7"/>
  <c r="AJ15" i="7"/>
  <c r="AJ16" i="7"/>
  <c r="AJ17" i="7"/>
  <c r="AJ18" i="7"/>
  <c r="AJ19" i="7"/>
  <c r="AJ20" i="7"/>
  <c r="AJ21" i="7"/>
  <c r="AJ22" i="7"/>
  <c r="AJ23" i="7"/>
  <c r="AJ24" i="7"/>
  <c r="AJ25" i="7"/>
  <c r="AJ26" i="7"/>
  <c r="AJ27" i="7"/>
  <c r="AJ28" i="7"/>
  <c r="AJ29" i="7"/>
  <c r="AJ30" i="7"/>
  <c r="AJ31" i="7"/>
  <c r="AJ32" i="7"/>
  <c r="AJ33" i="7"/>
  <c r="AJ34" i="7"/>
  <c r="AJ35" i="7"/>
  <c r="AJ36" i="7"/>
  <c r="AJ37" i="7"/>
  <c r="AJ38" i="7"/>
  <c r="AJ39" i="7"/>
  <c r="AJ40" i="7"/>
  <c r="AJ41" i="7"/>
  <c r="AJ42" i="7"/>
  <c r="AJ43" i="7"/>
  <c r="AJ44" i="7"/>
  <c r="AJ45" i="7"/>
  <c r="AJ46" i="7"/>
  <c r="AJ47" i="7"/>
  <c r="AJ5" i="7"/>
  <c r="AB6" i="1" l="1"/>
  <c r="AB7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5" i="1"/>
  <c r="Z9" i="5" l="1"/>
  <c r="X9" i="5"/>
  <c r="V9" i="5"/>
  <c r="T9" i="5"/>
  <c r="R9" i="5"/>
  <c r="Z8" i="5"/>
  <c r="X8" i="5"/>
  <c r="V8" i="5"/>
  <c r="T8" i="5"/>
  <c r="R8" i="5"/>
  <c r="Z7" i="5"/>
  <c r="X7" i="5"/>
  <c r="V7" i="5"/>
  <c r="T7" i="5"/>
  <c r="R7" i="5"/>
  <c r="Z6" i="5"/>
  <c r="X6" i="5"/>
  <c r="V6" i="5"/>
  <c r="T6" i="5"/>
  <c r="R6" i="5"/>
  <c r="Z5" i="5"/>
  <c r="X5" i="5"/>
  <c r="V5" i="5"/>
  <c r="T5" i="5"/>
  <c r="R5" i="5"/>
  <c r="Z25" i="1" l="1"/>
  <c r="Z24" i="1"/>
  <c r="Z23" i="1"/>
  <c r="Z22" i="1"/>
  <c r="Z21" i="1"/>
  <c r="Z20" i="1"/>
  <c r="Z19" i="1"/>
  <c r="Z18" i="1"/>
  <c r="Z17" i="1"/>
  <c r="Z16" i="1"/>
  <c r="Z15" i="1"/>
  <c r="Z14" i="1"/>
  <c r="Z13" i="1"/>
  <c r="Z12" i="1"/>
  <c r="Z11" i="1"/>
  <c r="Z10" i="1"/>
  <c r="Z9" i="1"/>
  <c r="Z8" i="1"/>
  <c r="Z7" i="1"/>
  <c r="Z6" i="1"/>
  <c r="Z5" i="1"/>
  <c r="X5" i="1" l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V25" i="1" l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V9" i="1"/>
  <c r="V8" i="1"/>
  <c r="V7" i="1"/>
  <c r="V6" i="1"/>
  <c r="V5" i="1"/>
  <c r="T25" i="1" l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T6" i="1"/>
  <c r="T5" i="1"/>
  <c r="R21" i="1"/>
  <c r="R25" i="1"/>
  <c r="R24" i="1"/>
  <c r="R23" i="1"/>
  <c r="R22" i="1"/>
  <c r="R19" i="1"/>
  <c r="R20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R5" i="1"/>
</calcChain>
</file>

<file path=xl/sharedStrings.xml><?xml version="1.0" encoding="utf-8"?>
<sst xmlns="http://schemas.openxmlformats.org/spreadsheetml/2006/main" count="374" uniqueCount="119">
  <si>
    <t>โรคติดเชื้อและปรสิต</t>
  </si>
  <si>
    <t>เนื้องอก (รวมมะเร็ง)</t>
  </si>
  <si>
    <t>โรคเลือดและอวัยวะสร้างเลือด และความผิดปกติเกี่ยวกับภูมิคุ้มกัน</t>
  </si>
  <si>
    <t>โรคเกี่ยวกับต่อมไร้ท่อ โภชนาการ และเมตะบอลิสึม</t>
  </si>
  <si>
    <t>ภาวะแปรปรวนทางจิตและพฤติกรรม</t>
  </si>
  <si>
    <t>โรคระบบประสาท</t>
  </si>
  <si>
    <t>โรคตารวมส่วนประกอบของตา</t>
  </si>
  <si>
    <t>โรคหูและปุ่มกกหู</t>
  </si>
  <si>
    <t>โรคระบบไหลเวียนเลือด</t>
  </si>
  <si>
    <t>โรคระบบหายใจ</t>
  </si>
  <si>
    <t>โรคระบบย่อยอาหาร รวมโรคในช่องปาก</t>
  </si>
  <si>
    <t>โรคผิวหนังและเนื้อเยื้อใต้ผิวหนัง</t>
  </si>
  <si>
    <t>โรคระบบกล้ามเนื้อ รวมโครงร่าง และเนื้อยึดเสริม</t>
  </si>
  <si>
    <t>โรคระบบสืบพันธุ์ รวมทางเดินปัสสาวะ</t>
  </si>
  <si>
    <t>ภาวะแทรกในการตั้งครรภ์ การคลอด และระยะหลังคลอด</t>
  </si>
  <si>
    <t>ภาวะผิดปกติของทารกที่เกิดขึ้นในระยะปริกำเนิด (อายุครรภ์  22  สัปดาห์ขึ้นไปจนถึง 7วันหลังคลอด)</t>
  </si>
  <si>
    <t>รูปร่างผิดปกติแต่กำเนิด  การพิการจนผิดรูปแต่กำเนิดและโครโมโซม  ผิดปกติ</t>
  </si>
  <si>
    <t>อาการ, อาการแสดงและสิ่งผิดปกติที่พบได้จากการตรวจทางคลินิกและทางห้องปฏิบัติการฯ</t>
  </si>
  <si>
    <t>การเป็นพิษและผลที่ตามมา</t>
  </si>
  <si>
    <t>อุบัติเหตุจากการขนส่งและผลที่ตามมา</t>
  </si>
  <si>
    <t>สาเหตุจากภายนอกอื่นๆ ที่ทำให้ป่วยหรือตาย</t>
  </si>
  <si>
    <t>จำนวน</t>
  </si>
  <si>
    <t>อัตรา</t>
  </si>
  <si>
    <t>พ.ศ. 2551</t>
  </si>
  <si>
    <t>พ.ศ. 2552</t>
  </si>
  <si>
    <t>พ.ศ. 2553</t>
  </si>
  <si>
    <t>กลุ่มโรค</t>
  </si>
  <si>
    <t>ชื่อกลุ่มโรค</t>
  </si>
  <si>
    <r>
      <t xml:space="preserve">     แหล่งข้อมูล</t>
    </r>
    <r>
      <rPr>
        <sz val="9"/>
        <color theme="1"/>
        <rFont val="Tahoma"/>
        <family val="2"/>
      </rPr>
      <t xml:space="preserve"> :  1. รายงานผู้ป่วยนอก (รง.504) สำนักนโยบายและยุทธศาสตร์</t>
    </r>
  </si>
  <si>
    <t xml:space="preserve">   </t>
  </si>
  <si>
    <t xml:space="preserve">       2. รายงานผู้ป่วยนอก (รง.504) งานพัฒนายุทธศาสตร์ฯ สสจ.สุพรรณบุรี</t>
  </si>
  <si>
    <t>พ.ศ. 2548</t>
  </si>
  <si>
    <t>พ.ศ. 2549</t>
  </si>
  <si>
    <t>พ.ศ. 2550</t>
  </si>
  <si>
    <t xml:space="preserve"> ปี 2548</t>
  </si>
  <si>
    <t xml:space="preserve"> ปี 2549</t>
  </si>
  <si>
    <t xml:space="preserve"> ปี 2550</t>
  </si>
  <si>
    <t xml:space="preserve"> ปี 2551</t>
  </si>
  <si>
    <t xml:space="preserve"> ปี 2552</t>
  </si>
  <si>
    <t xml:space="preserve"> ปี 2553</t>
  </si>
  <si>
    <t>ประชากรกลางปี</t>
  </si>
  <si>
    <t>พ.ศ.</t>
  </si>
  <si>
    <t>หมายเหตุ</t>
  </si>
  <si>
    <t xml:space="preserve"> ปี 2554</t>
  </si>
  <si>
    <t>พ.ศ. 2554</t>
  </si>
  <si>
    <t xml:space="preserve"> ปี 2555</t>
  </si>
  <si>
    <t xml:space="preserve"> ปี 2556</t>
  </si>
  <si>
    <t>พ.ศ. 2555</t>
  </si>
  <si>
    <t>พ.ศ. 2556</t>
  </si>
  <si>
    <t>พ.ศ. 2557</t>
  </si>
  <si>
    <t xml:space="preserve"> ปี 2557</t>
  </si>
  <si>
    <t>Update by  Pratheep Dokmontha</t>
  </si>
  <si>
    <t>ปี 2558</t>
  </si>
  <si>
    <t>พ.ศ. 2558</t>
  </si>
  <si>
    <t>พ.ศ. 2559</t>
  </si>
  <si>
    <t>ปี 2559</t>
  </si>
  <si>
    <t>ม</t>
  </si>
  <si>
    <t>จำนวนและอัตราป่วยต่อประชากร 100,000  คน ของผู้ป่วยนอก 5 กลุ่มโรคที่สำคัญ  จำแนกตามกลุ่มสาเหตุการป่วย 21 กลุ่มโรค    จังหวัดสุพรรณบุรี ปี พ.ศ. 2548-2559</t>
  </si>
  <si>
    <t>พ.ศ. 2560</t>
  </si>
  <si>
    <t>รายงานจำนวนผู้ป่วย ใน จำแนกตามกลุ่มโรค (21 กลุ่มโรค) </t>
  </si>
  <si>
    <t> โรค(disease)</t>
  </si>
  <si>
    <t>ต.ค. 2559</t>
  </si>
  <si>
    <t>พ.ย. 2559</t>
  </si>
  <si>
    <t>ธ.ค. 2559</t>
  </si>
  <si>
    <t>ม.ค. 2560</t>
  </si>
  <si>
    <t>ก.พ. 2560</t>
  </si>
  <si>
    <t>มี.ค. 2560</t>
  </si>
  <si>
    <t>เม.ย. 2560</t>
  </si>
  <si>
    <t>พ.ค. 2560</t>
  </si>
  <si>
    <t>รวมทั้งหมด</t>
  </si>
  <si>
    <t>ช</t>
  </si>
  <si>
    <t>ญ</t>
  </si>
  <si>
    <t>ไม่ระบุ</t>
  </si>
  <si>
    <t>รวม</t>
  </si>
  <si>
    <t>โรคติดเชื้อและปรสิต </t>
  </si>
  <si>
    <t>( Certain infectious and parasitic diseases )</t>
  </si>
  <si>
    <t>-</t>
  </si>
  <si>
    <t>เนื้องอก (รวมมะเร็ง) </t>
  </si>
  <si>
    <t>( Neoplasms )</t>
  </si>
  <si>
    <t>โรคเลือดและอวัยวะสร้างเลือด</t>
  </si>
  <si>
    <t>( Diseases of the blood and blood forming organs and certain disorders involving the immune mechanism )</t>
  </si>
  <si>
    <t>โรคเกี่ยวกับต่อมไร้ท่อ โภชนาการ และเมตะบอลิสัม </t>
  </si>
  <si>
    <t>( Endocrine, nutritional and metabolic diseases )</t>
  </si>
  <si>
    <t>ภาวะแปรปรวนทางจิตและพฤติกรรม </t>
  </si>
  <si>
    <t>( Mental and behavioural disorders )</t>
  </si>
  <si>
    <t>( Diseases of the nervous system )</t>
  </si>
  <si>
    <t>โรคตารวมส่วนประกอบของตา </t>
  </si>
  <si>
    <t>( Diseases of the eye and adnexa )</t>
  </si>
  <si>
    <t>( Diseases of the ear and mastoid process )</t>
  </si>
  <si>
    <t>โรคระบบไหลเวียนเลือด </t>
  </si>
  <si>
    <t>( Diseases of the circulatory system )</t>
  </si>
  <si>
    <t>โรคระบบหายใจ </t>
  </si>
  <si>
    <t>( Diseases of the respiratory system )</t>
  </si>
  <si>
    <t>โรคระบบย่อยอาหาร รวมโรคในช่องปาก </t>
  </si>
  <si>
    <t>( Diseases of the digestive system )</t>
  </si>
  <si>
    <t>โรคผิวหนังและเนื้อเยื่อใต้ผิวหนัง</t>
  </si>
  <si>
    <t>( Diseases of the skin and subcutaneous tissue )</t>
  </si>
  <si>
    <t>โรคระบบกล้ามเนื้อ รวมโครงร่าง และเนื้อยึดเสริม </t>
  </si>
  <si>
    <t>( Diseases of the musculoskeletal system and connective tissue )</t>
  </si>
  <si>
    <t>โรคระบบสืบพันธุ์ร่วมปัสสาวะ </t>
  </si>
  <si>
    <t>( Diseases of the genitourinary system )</t>
  </si>
  <si>
    <t>ภาวะแทรกในการตั้งครรภ์การคลอด </t>
  </si>
  <si>
    <t>( Complication of pregnancy, childbirth and the puerperium )</t>
  </si>
  <si>
    <t>ภาวะผิดปกติของทารกที่เกิดขึ้นในระยะปริกำหนด </t>
  </si>
  <si>
    <t>( Certain conditions originating in the perinatal period )</t>
  </si>
  <si>
    <t>รูปร่างผิดปกติและกำเนิด </t>
  </si>
  <si>
    <t>( Congenital malformations, deformations and chromosomal abnormalities )</t>
  </si>
  <si>
    <t>อาการ, อาการแสดงและสิ่งผิดปกติที่พบได้จากการตรวจทางคลีนิก และทางห้องปฏิบัติการ </t>
  </si>
  <si>
    <t>( Symptoms, signs and abnormality clinical and laboratory findings, not elsewhere classified )</t>
  </si>
  <si>
    <t>การเป็นพิษและผลที่ตามมา </t>
  </si>
  <si>
    <t>( Poisoning, toxic effect, and their sequelae )</t>
  </si>
  <si>
    <t>อุบัติเหตุจากการขนส่ง และผลที่ตามมา </t>
  </si>
  <si>
    <t>( Transport accidents and their sequelae )</t>
  </si>
  <si>
    <t>สาเหตุจากภายนอกอื่นๆ ที่ทำให้ป่วยหรือตาย </t>
  </si>
  <si>
    <t>( Other external causes of morbidity and mortality )</t>
  </si>
  <si>
    <t>รวม  </t>
  </si>
  <si>
    <t>ใช้เวลา 987.02654409409</t>
  </si>
  <si>
    <t>ปี 2560</t>
  </si>
  <si>
    <t>จำนวนและอัตราป่วยต่อประชากร 100,000  คน ของผู้ป่วยนอก  จำแนกตามกลุ่มสาเหตุการป่วย 21 กลุ่มโรค    จังหวัดสุพรรณบุรี ปี พ.ศ. 2548-2560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</si>
</sst>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.0_-;\-* #,##0.0_-;_-* &quot;-&quot;??_-;_-@_-"/>
    <numFmt numFmtId="166" formatCode="_-* #,##0_-;\-* #,##0_-;_-* &quot;-&quot;??_-;_-@_-"/>
  </numFmts>
  <fonts count="17">
    <font>
      <sz val="11"/>
      <color theme="1"/>
      <name val="Calibri"/>
      <family val="2"/>
      <charset val="222"/>
      <scheme val="minor"/>
    </font>
    <font>
      <sz val="16"/>
      <color theme="1"/>
      <name val="TH SarabunPSK"/>
      <family val="2"/>
    </font>
    <font>
      <sz val="11"/>
      <color theme="1"/>
      <name val="Calibri"/>
      <family val="2"/>
      <charset val="222"/>
      <scheme val="minor"/>
    </font>
    <font>
      <b/>
      <sz val="11"/>
      <color theme="1"/>
      <name val="Tahoma"/>
      <family val="2"/>
    </font>
    <font>
      <sz val="9"/>
      <color theme="1"/>
      <name val="Tahoma"/>
      <family val="2"/>
    </font>
    <font>
      <sz val="9"/>
      <color rgb="FF000000"/>
      <name val="Tahoma"/>
      <family val="2"/>
    </font>
    <font>
      <b/>
      <sz val="9"/>
      <color theme="1"/>
      <name val="Tahoma"/>
      <family val="2"/>
    </font>
    <font>
      <sz val="9"/>
      <color rgb="FF0D0D0D"/>
      <name val="Tahoma"/>
      <family val="2"/>
    </font>
    <font>
      <b/>
      <sz val="9"/>
      <name val="Tahoma"/>
      <family val="2"/>
    </font>
    <font>
      <b/>
      <sz val="11"/>
      <color theme="1" tint="4.9989318521683403E-2"/>
      <name val="Tahoma"/>
      <family val="2"/>
    </font>
    <font>
      <b/>
      <u/>
      <sz val="9"/>
      <color theme="1"/>
      <name val="Tahoma"/>
      <family val="2"/>
    </font>
    <font>
      <sz val="10"/>
      <color rgb="FF00B0F0"/>
      <name val="Tahoma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0"/>
      <color theme="1"/>
      <name val="Tahoma"/>
      <family val="2"/>
    </font>
    <font>
      <sz val="11"/>
      <color rgb="FFFF0000"/>
      <name val="Calibri"/>
      <family val="2"/>
      <charset val="222"/>
      <scheme val="minor"/>
    </font>
    <font>
      <sz val="9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 tint="0.499984740745262"/>
      </right>
      <top style="thin">
        <color indexed="64"/>
      </top>
      <bottom/>
      <diagonal/>
    </border>
    <border>
      <left style="thin">
        <color theme="1" tint="0.499984740745262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theme="0" tint="-0.24994659260841701"/>
      </bottom>
      <diagonal/>
    </border>
    <border>
      <left style="thin">
        <color indexed="64"/>
      </left>
      <right/>
      <top style="medium">
        <color indexed="64"/>
      </top>
      <bottom style="dotted">
        <color theme="0" tint="-0.24994659260841701"/>
      </bottom>
      <diagonal/>
    </border>
    <border>
      <left style="thin">
        <color indexed="64"/>
      </left>
      <right style="thin">
        <color theme="1" tint="0.499984740745262"/>
      </right>
      <top style="medium">
        <color indexed="64"/>
      </top>
      <bottom style="dotted">
        <color theme="0" tint="-0.24994659260841701"/>
      </bottom>
      <diagonal/>
    </border>
    <border>
      <left style="thin">
        <color indexed="64"/>
      </left>
      <right style="thin">
        <color indexed="64"/>
      </right>
      <top style="dotted">
        <color theme="0" tint="-0.24994659260841701"/>
      </top>
      <bottom style="dotted">
        <color theme="0" tint="-0.24994659260841701"/>
      </bottom>
      <diagonal/>
    </border>
    <border>
      <left style="thin">
        <color indexed="64"/>
      </left>
      <right/>
      <top style="dotted">
        <color theme="0" tint="-0.24994659260841701"/>
      </top>
      <bottom style="dotted">
        <color theme="0" tint="-0.24994659260841701"/>
      </bottom>
      <diagonal/>
    </border>
    <border>
      <left style="thin">
        <color indexed="64"/>
      </left>
      <right style="thin">
        <color theme="1" tint="0.499984740745262"/>
      </right>
      <top style="dotted">
        <color theme="0" tint="-0.24994659260841701"/>
      </top>
      <bottom style="dotted">
        <color theme="0" tint="-0.24994659260841701"/>
      </bottom>
      <diagonal/>
    </border>
    <border>
      <left style="thin">
        <color indexed="64"/>
      </left>
      <right style="thin">
        <color indexed="64"/>
      </right>
      <top style="dotted">
        <color theme="0" tint="-0.24994659260841701"/>
      </top>
      <bottom style="thin">
        <color indexed="64"/>
      </bottom>
      <diagonal/>
    </border>
    <border>
      <left style="thin">
        <color indexed="64"/>
      </left>
      <right/>
      <top style="dotted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theme="1" tint="0.499984740745262"/>
      </right>
      <top style="dotted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theme="1" tint="0.499984740745262"/>
      </right>
      <top style="medium">
        <color indexed="64"/>
      </top>
      <bottom style="dashed">
        <color theme="0" tint="-0.14996795556505021"/>
      </bottom>
      <diagonal/>
    </border>
    <border>
      <left style="thin">
        <color indexed="64"/>
      </left>
      <right style="thin">
        <color theme="1" tint="0.499984740745262"/>
      </right>
      <top style="dashed">
        <color theme="0" tint="-0.14996795556505021"/>
      </top>
      <bottom style="dashed">
        <color theme="0" tint="-0.14996795556505021"/>
      </bottom>
      <diagonal/>
    </border>
    <border>
      <left style="thin">
        <color indexed="64"/>
      </left>
      <right style="thin">
        <color theme="1" tint="0.499984740745262"/>
      </right>
      <top style="dashed">
        <color theme="0" tint="-0.1499679555650502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tted">
        <color theme="0" tint="-0.24994659260841701"/>
      </top>
      <bottom style="dotted">
        <color theme="0" tint="-0.24994659260841701"/>
      </bottom>
      <diagonal/>
    </border>
    <border>
      <left/>
      <right/>
      <top style="dotted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tted">
        <color theme="0" tint="-0.24994659260841701"/>
      </bottom>
      <diagonal/>
    </border>
    <border>
      <left style="thin">
        <color indexed="64"/>
      </left>
      <right style="thin">
        <color theme="1" tint="0.499984740745262"/>
      </right>
      <top style="thin">
        <color indexed="64"/>
      </top>
      <bottom style="medium">
        <color indexed="64"/>
      </bottom>
      <diagonal/>
    </border>
    <border>
      <left style="thin">
        <color theme="1" tint="0.499984740745262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78">
    <xf numFmtId="0" fontId="0" fillId="0" borderId="0" xfId="0"/>
    <xf numFmtId="0" fontId="4" fillId="0" borderId="0" xfId="0" applyFont="1" applyAlignment="1">
      <alignment wrapText="1"/>
    </xf>
    <xf numFmtId="0" fontId="4" fillId="0" borderId="0" xfId="0" applyFont="1"/>
    <xf numFmtId="0" fontId="3" fillId="0" borderId="0" xfId="0" applyFont="1" applyAlignment="1">
      <alignment horizontal="left" vertical="top"/>
    </xf>
    <xf numFmtId="0" fontId="6" fillId="2" borderId="1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4" fillId="2" borderId="2" xfId="0" applyFont="1" applyFill="1" applyBorder="1"/>
    <xf numFmtId="0" fontId="4" fillId="2" borderId="4" xfId="0" applyFont="1" applyFill="1" applyBorder="1" applyAlignment="1">
      <alignment wrapText="1"/>
    </xf>
    <xf numFmtId="0" fontId="6" fillId="2" borderId="8" xfId="0" applyFont="1" applyFill="1" applyBorder="1" applyAlignment="1">
      <alignment horizontal="right"/>
    </xf>
    <xf numFmtId="0" fontId="6" fillId="2" borderId="9" xfId="0" applyFont="1" applyFill="1" applyBorder="1" applyAlignment="1">
      <alignment horizontal="right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7" xfId="0" applyFont="1" applyBorder="1" applyAlignment="1">
      <alignment vertical="top" wrapText="1"/>
    </xf>
    <xf numFmtId="0" fontId="8" fillId="0" borderId="0" xfId="0" applyNumberFormat="1" applyFont="1"/>
    <xf numFmtId="3" fontId="4" fillId="0" borderId="0" xfId="0" applyNumberFormat="1" applyFont="1"/>
    <xf numFmtId="165" fontId="4" fillId="0" borderId="12" xfId="1" applyNumberFormat="1" applyFont="1" applyBorder="1" applyAlignment="1">
      <alignment horizontal="right" vertical="top" wrapText="1"/>
    </xf>
    <xf numFmtId="165" fontId="4" fillId="0" borderId="15" xfId="1" applyNumberFormat="1" applyFont="1" applyBorder="1" applyAlignment="1">
      <alignment horizontal="right" vertical="top" wrapText="1"/>
    </xf>
    <xf numFmtId="165" fontId="4" fillId="0" borderId="18" xfId="1" applyNumberFormat="1" applyFont="1" applyBorder="1" applyAlignment="1">
      <alignment horizontal="right" vertical="top" wrapText="1"/>
    </xf>
    <xf numFmtId="166" fontId="4" fillId="0" borderId="12" xfId="1" applyNumberFormat="1" applyFont="1" applyBorder="1" applyAlignment="1">
      <alignment horizontal="right" vertical="top" wrapText="1"/>
    </xf>
    <xf numFmtId="166" fontId="4" fillId="0" borderId="15" xfId="1" applyNumberFormat="1" applyFont="1" applyBorder="1" applyAlignment="1">
      <alignment horizontal="right" vertical="top" wrapText="1"/>
    </xf>
    <xf numFmtId="166" fontId="4" fillId="0" borderId="18" xfId="1" applyNumberFormat="1" applyFont="1" applyBorder="1" applyAlignment="1">
      <alignment horizontal="right" vertical="top" wrapText="1"/>
    </xf>
    <xf numFmtId="166" fontId="4" fillId="0" borderId="0" xfId="1" applyNumberFormat="1" applyFont="1"/>
    <xf numFmtId="0" fontId="9" fillId="0" borderId="0" xfId="0" applyFont="1" applyAlignment="1">
      <alignment horizontal="left" vertical="top"/>
    </xf>
    <xf numFmtId="0" fontId="4" fillId="3" borderId="0" xfId="0" applyFont="1" applyFill="1" applyAlignment="1">
      <alignment horizontal="center"/>
    </xf>
    <xf numFmtId="0" fontId="4" fillId="3" borderId="0" xfId="0" applyFont="1" applyFill="1"/>
    <xf numFmtId="0" fontId="10" fillId="3" borderId="0" xfId="0" applyFont="1" applyFill="1"/>
    <xf numFmtId="0" fontId="11" fillId="4" borderId="0" xfId="0" applyFont="1" applyFill="1"/>
    <xf numFmtId="165" fontId="4" fillId="0" borderId="19" xfId="1" applyNumberFormat="1" applyFont="1" applyBorder="1" applyAlignment="1">
      <alignment horizontal="right" vertical="top" wrapText="1"/>
    </xf>
    <xf numFmtId="165" fontId="4" fillId="0" borderId="20" xfId="1" applyNumberFormat="1" applyFont="1" applyBorder="1" applyAlignment="1">
      <alignment horizontal="right" vertical="top" wrapText="1"/>
    </xf>
    <xf numFmtId="165" fontId="4" fillId="0" borderId="21" xfId="1" applyNumberFormat="1" applyFont="1" applyBorder="1" applyAlignment="1">
      <alignment horizontal="right" vertical="top" wrapText="1"/>
    </xf>
    <xf numFmtId="166" fontId="4" fillId="0" borderId="0" xfId="0" applyNumberFormat="1" applyFont="1"/>
    <xf numFmtId="166" fontId="4" fillId="0" borderId="11" xfId="1" applyNumberFormat="1" applyFont="1" applyBorder="1" applyAlignment="1">
      <alignment horizontal="right" vertical="top" wrapText="1"/>
    </xf>
    <xf numFmtId="166" fontId="4" fillId="0" borderId="14" xfId="1" applyNumberFormat="1" applyFont="1" applyBorder="1" applyAlignment="1">
      <alignment horizontal="right" vertical="top" wrapText="1"/>
    </xf>
    <xf numFmtId="166" fontId="4" fillId="0" borderId="17" xfId="1" applyNumberFormat="1" applyFont="1" applyBorder="1" applyAlignment="1">
      <alignment horizontal="right" vertical="top" wrapText="1"/>
    </xf>
    <xf numFmtId="0" fontId="6" fillId="2" borderId="3" xfId="0" applyFont="1" applyFill="1" applyBorder="1" applyAlignment="1">
      <alignment horizontal="right"/>
    </xf>
    <xf numFmtId="0" fontId="4" fillId="0" borderId="22" xfId="0" applyFont="1" applyBorder="1"/>
    <xf numFmtId="165" fontId="4" fillId="0" borderId="2" xfId="1" applyNumberFormat="1" applyFont="1" applyBorder="1" applyAlignment="1">
      <alignment horizontal="right" vertical="top" wrapText="1"/>
    </xf>
    <xf numFmtId="165" fontId="4" fillId="0" borderId="23" xfId="1" applyNumberFormat="1" applyFont="1" applyBorder="1" applyAlignment="1">
      <alignment horizontal="right" vertical="top" wrapText="1"/>
    </xf>
    <xf numFmtId="166" fontId="4" fillId="0" borderId="24" xfId="1" applyNumberFormat="1" applyFont="1" applyBorder="1" applyAlignment="1">
      <alignment horizontal="right" vertical="top" wrapText="1"/>
    </xf>
    <xf numFmtId="166" fontId="4" fillId="0" borderId="25" xfId="1" applyNumberFormat="1" applyFont="1" applyBorder="1" applyAlignment="1">
      <alignment horizontal="right" vertical="top" wrapText="1"/>
    </xf>
    <xf numFmtId="166" fontId="4" fillId="0" borderId="27" xfId="1" applyNumberFormat="1" applyFont="1" applyBorder="1" applyAlignment="1">
      <alignment horizontal="right" vertical="top" wrapText="1"/>
    </xf>
    <xf numFmtId="0" fontId="6" fillId="2" borderId="26" xfId="0" applyFont="1" applyFill="1" applyBorder="1" applyAlignment="1">
      <alignment horizontal="right"/>
    </xf>
    <xf numFmtId="0" fontId="6" fillId="2" borderId="28" xfId="0" applyFont="1" applyFill="1" applyBorder="1" applyAlignment="1">
      <alignment horizontal="right"/>
    </xf>
    <xf numFmtId="0" fontId="6" fillId="2" borderId="29" xfId="0" applyFont="1" applyFill="1" applyBorder="1" applyAlignment="1">
      <alignment horizontal="right"/>
    </xf>
    <xf numFmtId="3" fontId="4" fillId="0" borderId="0" xfId="0" applyNumberFormat="1" applyFont="1" applyAlignment="1">
      <alignment vertical="top"/>
    </xf>
    <xf numFmtId="3" fontId="0" fillId="0" borderId="0" xfId="0" applyNumberFormat="1" applyAlignment="1">
      <alignment vertical="top"/>
    </xf>
    <xf numFmtId="3" fontId="0" fillId="0" borderId="0" xfId="0" applyNumberFormat="1" applyAlignment="1">
      <alignment horizontal="right" vertical="top"/>
    </xf>
    <xf numFmtId="0" fontId="0" fillId="0" borderId="0" xfId="0" applyAlignment="1">
      <alignment vertical="top"/>
    </xf>
    <xf numFmtId="3" fontId="0" fillId="0" borderId="23" xfId="0" applyNumberFormat="1" applyBorder="1" applyAlignment="1">
      <alignment vertical="top"/>
    </xf>
    <xf numFmtId="0" fontId="4" fillId="0" borderId="0" xfId="0" applyFont="1" applyAlignment="1">
      <alignment vertical="top"/>
    </xf>
    <xf numFmtId="3" fontId="4" fillId="0" borderId="30" xfId="0" applyNumberFormat="1" applyFont="1" applyBorder="1" applyAlignment="1">
      <alignment vertical="top"/>
    </xf>
    <xf numFmtId="0" fontId="4" fillId="0" borderId="0" xfId="0" applyFont="1" applyAlignment="1">
      <alignment horizontal="left"/>
    </xf>
    <xf numFmtId="3" fontId="0" fillId="0" borderId="0" xfId="0" applyNumberFormat="1" applyBorder="1"/>
    <xf numFmtId="165" fontId="4" fillId="0" borderId="4" xfId="1" applyNumberFormat="1" applyFont="1" applyBorder="1" applyAlignment="1">
      <alignment horizontal="right" vertical="top" wrapText="1"/>
    </xf>
    <xf numFmtId="166" fontId="4" fillId="0" borderId="2" xfId="1" applyNumberFormat="1" applyFont="1" applyBorder="1" applyAlignment="1">
      <alignment horizontal="right" vertical="top" wrapText="1"/>
    </xf>
    <xf numFmtId="166" fontId="4" fillId="0" borderId="0" xfId="0" applyNumberFormat="1" applyFont="1" applyAlignment="1">
      <alignment vertical="top"/>
    </xf>
    <xf numFmtId="0" fontId="12" fillId="0" borderId="0" xfId="0" applyFont="1"/>
    <xf numFmtId="0" fontId="13" fillId="0" borderId="0" xfId="0" applyFont="1"/>
    <xf numFmtId="0" fontId="12" fillId="0" borderId="0" xfId="0" applyFont="1" applyAlignment="1">
      <alignment horizontal="center" vertical="center" wrapText="1"/>
    </xf>
    <xf numFmtId="2" fontId="0" fillId="0" borderId="0" xfId="0" applyNumberFormat="1"/>
    <xf numFmtId="3" fontId="0" fillId="0" borderId="0" xfId="0" applyNumberFormat="1"/>
    <xf numFmtId="0" fontId="1" fillId="0" borderId="0" xfId="0" applyFont="1"/>
    <xf numFmtId="3" fontId="14" fillId="0" borderId="31" xfId="0" applyNumberFormat="1" applyFont="1" applyBorder="1" applyAlignment="1">
      <alignment horizontal="right" wrapText="1"/>
    </xf>
    <xf numFmtId="165" fontId="14" fillId="0" borderId="2" xfId="1" applyNumberFormat="1" applyFont="1" applyBorder="1" applyAlignment="1">
      <alignment horizontal="right" wrapText="1"/>
    </xf>
    <xf numFmtId="3" fontId="14" fillId="0" borderId="0" xfId="0" applyNumberFormat="1" applyFont="1" applyAlignment="1">
      <alignment horizontal="right" wrapText="1"/>
    </xf>
    <xf numFmtId="0" fontId="14" fillId="0" borderId="0" xfId="0" applyFont="1" applyAlignment="1">
      <alignment horizontal="right" wrapText="1"/>
    </xf>
    <xf numFmtId="3" fontId="14" fillId="0" borderId="32" xfId="0" applyNumberFormat="1" applyFont="1" applyBorder="1" applyAlignment="1">
      <alignment horizontal="right" wrapText="1"/>
    </xf>
    <xf numFmtId="0" fontId="15" fillId="0" borderId="0" xfId="0" applyFont="1"/>
    <xf numFmtId="3" fontId="15" fillId="0" borderId="0" xfId="0" applyNumberFormat="1" applyFont="1"/>
    <xf numFmtId="2" fontId="4" fillId="0" borderId="0" xfId="0" applyNumberFormat="1" applyFont="1"/>
    <xf numFmtId="166" fontId="16" fillId="0" borderId="2" xfId="1" applyNumberFormat="1" applyFont="1" applyBorder="1" applyAlignment="1">
      <alignment horizontal="right" vertical="top" wrapText="1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8561424457136"/>
          <c:y val="3.5414735837446157E-2"/>
          <c:w val="0.72059928131301187"/>
          <c:h val="0.9006246467995328"/>
        </c:manualLayout>
      </c:layout>
      <c:lineChart>
        <c:grouping val="standard"/>
        <c:varyColors val="0"/>
        <c:ser>
          <c:idx val="0"/>
          <c:order val="0"/>
          <c:tx>
            <c:strRef>
              <c:f>graph!$A$2</c:f>
              <c:strCache>
                <c:ptCount val="1"/>
                <c:pt idx="0">
                  <c:v>โรคเกี่ยวกับต่อมไร้ท่อ โภชนาการ และเมตะบอลิสึม</c:v>
                </c:pt>
              </c:strCache>
            </c:strRef>
          </c:tx>
          <c:cat>
            <c:numRef>
              <c:f>graph!$C$1:$N$1</c:f>
              <c:numCache>
                <c:formatCode>General</c:formatCode>
                <c:ptCount val="12"/>
                <c:pt idx="0">
                  <c:v>2549</c:v>
                </c:pt>
                <c:pt idx="1">
                  <c:v>2550</c:v>
                </c:pt>
                <c:pt idx="2">
                  <c:v>2551</c:v>
                </c:pt>
                <c:pt idx="3">
                  <c:v>2552</c:v>
                </c:pt>
                <c:pt idx="4">
                  <c:v>2553</c:v>
                </c:pt>
                <c:pt idx="5">
                  <c:v>2554</c:v>
                </c:pt>
                <c:pt idx="6">
                  <c:v>2555</c:v>
                </c:pt>
                <c:pt idx="7">
                  <c:v>2556</c:v>
                </c:pt>
                <c:pt idx="8">
                  <c:v>2557</c:v>
                </c:pt>
                <c:pt idx="9">
                  <c:v>2558</c:v>
                </c:pt>
                <c:pt idx="10">
                  <c:v>2559</c:v>
                </c:pt>
                <c:pt idx="11">
                  <c:v>2560</c:v>
                </c:pt>
              </c:numCache>
            </c:numRef>
          </c:cat>
          <c:val>
            <c:numRef>
              <c:f>graph!$C$2:$N$2</c:f>
              <c:numCache>
                <c:formatCode>General</c:formatCode>
                <c:ptCount val="12"/>
                <c:pt idx="0">
                  <c:v>28415.080388290608</c:v>
                </c:pt>
                <c:pt idx="1">
                  <c:v>32331.969275466898</c:v>
                </c:pt>
                <c:pt idx="2">
                  <c:v>32258.690961967939</c:v>
                </c:pt>
                <c:pt idx="3">
                  <c:v>39885.980179732178</c:v>
                </c:pt>
                <c:pt idx="4">
                  <c:v>47254.832417095226</c:v>
                </c:pt>
                <c:pt idx="5">
                  <c:v>52189.027166845837</c:v>
                </c:pt>
                <c:pt idx="6">
                  <c:v>57637.605976902269</c:v>
                </c:pt>
                <c:pt idx="7">
                  <c:v>65299.699787482066</c:v>
                </c:pt>
                <c:pt idx="8">
                  <c:v>71502.75660121323</c:v>
                </c:pt>
                <c:pt idx="9">
                  <c:v>75753.339308617957</c:v>
                </c:pt>
                <c:pt idx="10">
                  <c:v>62642.535768548631</c:v>
                </c:pt>
                <c:pt idx="11" formatCode="0.00">
                  <c:v>67783.612688034016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graph!$A$3</c:f>
              <c:strCache>
                <c:ptCount val="1"/>
                <c:pt idx="0">
                  <c:v>โรคระบบไหลเวียนเลือด</c:v>
                </c:pt>
              </c:strCache>
            </c:strRef>
          </c:tx>
          <c:cat>
            <c:numRef>
              <c:f>graph!$C$1:$N$1</c:f>
              <c:numCache>
                <c:formatCode>General</c:formatCode>
                <c:ptCount val="12"/>
                <c:pt idx="0">
                  <c:v>2549</c:v>
                </c:pt>
                <c:pt idx="1">
                  <c:v>2550</c:v>
                </c:pt>
                <c:pt idx="2">
                  <c:v>2551</c:v>
                </c:pt>
                <c:pt idx="3">
                  <c:v>2552</c:v>
                </c:pt>
                <c:pt idx="4">
                  <c:v>2553</c:v>
                </c:pt>
                <c:pt idx="5">
                  <c:v>2554</c:v>
                </c:pt>
                <c:pt idx="6">
                  <c:v>2555</c:v>
                </c:pt>
                <c:pt idx="7">
                  <c:v>2556</c:v>
                </c:pt>
                <c:pt idx="8">
                  <c:v>2557</c:v>
                </c:pt>
                <c:pt idx="9">
                  <c:v>2558</c:v>
                </c:pt>
                <c:pt idx="10">
                  <c:v>2559</c:v>
                </c:pt>
                <c:pt idx="11">
                  <c:v>2560</c:v>
                </c:pt>
              </c:numCache>
            </c:numRef>
          </c:cat>
          <c:val>
            <c:numRef>
              <c:f>graph!$C$3:$N$3</c:f>
              <c:numCache>
                <c:formatCode>General</c:formatCode>
                <c:ptCount val="12"/>
                <c:pt idx="0">
                  <c:v>42359.675982102228</c:v>
                </c:pt>
                <c:pt idx="1">
                  <c:v>43844.530634334384</c:v>
                </c:pt>
                <c:pt idx="2">
                  <c:v>43745.159846441318</c:v>
                </c:pt>
                <c:pt idx="3">
                  <c:v>47034.655868527923</c:v>
                </c:pt>
                <c:pt idx="4">
                  <c:v>52281.846663119934</c:v>
                </c:pt>
                <c:pt idx="5">
                  <c:v>55684.522831511102</c:v>
                </c:pt>
                <c:pt idx="6">
                  <c:v>58394.41077847001</c:v>
                </c:pt>
                <c:pt idx="7">
                  <c:v>66796.990566938432</c:v>
                </c:pt>
                <c:pt idx="8">
                  <c:v>73169.849487039479</c:v>
                </c:pt>
                <c:pt idx="9">
                  <c:v>77885.008356368795</c:v>
                </c:pt>
                <c:pt idx="10">
                  <c:v>66859.911568684911</c:v>
                </c:pt>
                <c:pt idx="11" formatCode="0.00">
                  <c:v>73425.785733112541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graph!$A$4</c:f>
              <c:strCache>
                <c:ptCount val="1"/>
                <c:pt idx="0">
                  <c:v>โรคระบบหายใจ</c:v>
                </c:pt>
              </c:strCache>
            </c:strRef>
          </c:tx>
          <c:cat>
            <c:numRef>
              <c:f>graph!$C$1:$N$1</c:f>
              <c:numCache>
                <c:formatCode>General</c:formatCode>
                <c:ptCount val="12"/>
                <c:pt idx="0">
                  <c:v>2549</c:v>
                </c:pt>
                <c:pt idx="1">
                  <c:v>2550</c:v>
                </c:pt>
                <c:pt idx="2">
                  <c:v>2551</c:v>
                </c:pt>
                <c:pt idx="3">
                  <c:v>2552</c:v>
                </c:pt>
                <c:pt idx="4">
                  <c:v>2553</c:v>
                </c:pt>
                <c:pt idx="5">
                  <c:v>2554</c:v>
                </c:pt>
                <c:pt idx="6">
                  <c:v>2555</c:v>
                </c:pt>
                <c:pt idx="7">
                  <c:v>2556</c:v>
                </c:pt>
                <c:pt idx="8">
                  <c:v>2557</c:v>
                </c:pt>
                <c:pt idx="9">
                  <c:v>2558</c:v>
                </c:pt>
                <c:pt idx="10">
                  <c:v>2559</c:v>
                </c:pt>
                <c:pt idx="11">
                  <c:v>2560</c:v>
                </c:pt>
              </c:numCache>
            </c:numRef>
          </c:cat>
          <c:val>
            <c:numRef>
              <c:f>graph!$C$4:$N$4</c:f>
              <c:numCache>
                <c:formatCode>General</c:formatCode>
                <c:ptCount val="12"/>
                <c:pt idx="0">
                  <c:v>49158.198088882149</c:v>
                </c:pt>
                <c:pt idx="1">
                  <c:v>41876.299573692355</c:v>
                </c:pt>
                <c:pt idx="2">
                  <c:v>41781.389653971943</c:v>
                </c:pt>
                <c:pt idx="3">
                  <c:v>44024.437892942136</c:v>
                </c:pt>
                <c:pt idx="4">
                  <c:v>52475.852692557775</c:v>
                </c:pt>
                <c:pt idx="5">
                  <c:v>58374.566349164619</c:v>
                </c:pt>
                <c:pt idx="6">
                  <c:v>55345.916409887279</c:v>
                </c:pt>
                <c:pt idx="7">
                  <c:v>51274.695043252053</c:v>
                </c:pt>
                <c:pt idx="8">
                  <c:v>44281.751599473791</c:v>
                </c:pt>
                <c:pt idx="9">
                  <c:v>42881.657564368776</c:v>
                </c:pt>
                <c:pt idx="10">
                  <c:v>39414.780998918439</c:v>
                </c:pt>
                <c:pt idx="11" formatCode="0.00">
                  <c:v>39434.813493653499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graph!$A$5</c:f>
              <c:strCache>
                <c:ptCount val="1"/>
                <c:pt idx="0">
                  <c:v>โรคระบบย่อยอาหาร รวมโรคในช่องปาก</c:v>
                </c:pt>
              </c:strCache>
            </c:strRef>
          </c:tx>
          <c:cat>
            <c:numRef>
              <c:f>graph!$C$1:$N$1</c:f>
              <c:numCache>
                <c:formatCode>General</c:formatCode>
                <c:ptCount val="12"/>
                <c:pt idx="0">
                  <c:v>2549</c:v>
                </c:pt>
                <c:pt idx="1">
                  <c:v>2550</c:v>
                </c:pt>
                <c:pt idx="2">
                  <c:v>2551</c:v>
                </c:pt>
                <c:pt idx="3">
                  <c:v>2552</c:v>
                </c:pt>
                <c:pt idx="4">
                  <c:v>2553</c:v>
                </c:pt>
                <c:pt idx="5">
                  <c:v>2554</c:v>
                </c:pt>
                <c:pt idx="6">
                  <c:v>2555</c:v>
                </c:pt>
                <c:pt idx="7">
                  <c:v>2556</c:v>
                </c:pt>
                <c:pt idx="8">
                  <c:v>2557</c:v>
                </c:pt>
                <c:pt idx="9">
                  <c:v>2558</c:v>
                </c:pt>
                <c:pt idx="10">
                  <c:v>2559</c:v>
                </c:pt>
                <c:pt idx="11">
                  <c:v>2560</c:v>
                </c:pt>
              </c:numCache>
            </c:numRef>
          </c:cat>
          <c:val>
            <c:numRef>
              <c:f>graph!$C$5:$N$5</c:f>
              <c:numCache>
                <c:formatCode>General</c:formatCode>
                <c:ptCount val="12"/>
                <c:pt idx="0">
                  <c:v>26457.630251782193</c:v>
                </c:pt>
                <c:pt idx="1">
                  <c:v>25234.754042326935</c:v>
                </c:pt>
                <c:pt idx="2">
                  <c:v>25177.56110730872</c:v>
                </c:pt>
                <c:pt idx="3">
                  <c:v>28472.3948898282</c:v>
                </c:pt>
                <c:pt idx="4">
                  <c:v>34612.874623160133</c:v>
                </c:pt>
                <c:pt idx="5">
                  <c:v>39827.455085744332</c:v>
                </c:pt>
                <c:pt idx="6">
                  <c:v>41225.47298822656</c:v>
                </c:pt>
                <c:pt idx="7">
                  <c:v>44270.325636876049</c:v>
                </c:pt>
                <c:pt idx="8">
                  <c:v>44948.151015207957</c:v>
                </c:pt>
                <c:pt idx="9">
                  <c:v>54218.876795677068</c:v>
                </c:pt>
                <c:pt idx="10">
                  <c:v>52398.908319298949</c:v>
                </c:pt>
                <c:pt idx="11" formatCode="0.00">
                  <c:v>60191.925603121301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graph!$A$6</c:f>
              <c:strCache>
                <c:ptCount val="1"/>
                <c:pt idx="0">
                  <c:v>โรคระบบกล้ามเนื้อ รวมโครงร่าง และเนื้อยึดเสริม</c:v>
                </c:pt>
              </c:strCache>
            </c:strRef>
          </c:tx>
          <c:cat>
            <c:numRef>
              <c:f>graph!$C$1:$N$1</c:f>
              <c:numCache>
                <c:formatCode>General</c:formatCode>
                <c:ptCount val="12"/>
                <c:pt idx="0">
                  <c:v>2549</c:v>
                </c:pt>
                <c:pt idx="1">
                  <c:v>2550</c:v>
                </c:pt>
                <c:pt idx="2">
                  <c:v>2551</c:v>
                </c:pt>
                <c:pt idx="3">
                  <c:v>2552</c:v>
                </c:pt>
                <c:pt idx="4">
                  <c:v>2553</c:v>
                </c:pt>
                <c:pt idx="5">
                  <c:v>2554</c:v>
                </c:pt>
                <c:pt idx="6">
                  <c:v>2555</c:v>
                </c:pt>
                <c:pt idx="7">
                  <c:v>2556</c:v>
                </c:pt>
                <c:pt idx="8">
                  <c:v>2557</c:v>
                </c:pt>
                <c:pt idx="9">
                  <c:v>2558</c:v>
                </c:pt>
                <c:pt idx="10">
                  <c:v>2559</c:v>
                </c:pt>
                <c:pt idx="11">
                  <c:v>2560</c:v>
                </c:pt>
              </c:numCache>
            </c:numRef>
          </c:cat>
          <c:val>
            <c:numRef>
              <c:f>graph!$C$6:$N$6</c:f>
              <c:numCache>
                <c:formatCode>General</c:formatCode>
                <c:ptCount val="12"/>
                <c:pt idx="0">
                  <c:v>28516.039739117245</c:v>
                </c:pt>
                <c:pt idx="1">
                  <c:v>28806.267386990497</c:v>
                </c:pt>
                <c:pt idx="2">
                  <c:v>28740.979848383304</c:v>
                </c:pt>
                <c:pt idx="3">
                  <c:v>32437.27725878829</c:v>
                </c:pt>
                <c:pt idx="4">
                  <c:v>40287.403203877759</c:v>
                </c:pt>
                <c:pt idx="5">
                  <c:v>48715.478107381103</c:v>
                </c:pt>
                <c:pt idx="6">
                  <c:v>56104.8487276862</c:v>
                </c:pt>
                <c:pt idx="7">
                  <c:v>62743.473294994452</c:v>
                </c:pt>
                <c:pt idx="8">
                  <c:v>60407.695905301014</c:v>
                </c:pt>
                <c:pt idx="9">
                  <c:v>61307.12688136076</c:v>
                </c:pt>
                <c:pt idx="10">
                  <c:v>49777.038692525239</c:v>
                </c:pt>
                <c:pt idx="11" formatCode="0.00">
                  <c:v>54733.073539962439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075200"/>
        <c:axId val="137503104"/>
      </c:lineChart>
      <c:catAx>
        <c:axId val="123075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7503104"/>
        <c:crosses val="autoZero"/>
        <c:auto val="1"/>
        <c:lblAlgn val="ctr"/>
        <c:lblOffset val="100"/>
        <c:noMultiLvlLbl val="0"/>
      </c:catAx>
      <c:valAx>
        <c:axId val="1375031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230752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0853600381497379"/>
          <c:y val="3.9347473910258834E-2"/>
          <c:w val="0.64349070100143058"/>
          <c:h val="0.2227404588780469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2486024</xdr:colOff>
      <xdr:row>8</xdr:row>
      <xdr:rowOff>0</xdr:rowOff>
    </xdr:from>
    <xdr:to>
      <xdr:col>11</xdr:col>
      <xdr:colOff>352424</xdr:colOff>
      <xdr:row>28</xdr:row>
      <xdr:rowOff>171450</xdr:rowOff>
    </xdr:to>
    <xdr:graphicFrame macro="">
      <xdr:nvGraphicFramePr>
        <xdr:cNvPr id="2" name="แผนภูมิ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3"/>
  <sheetViews>
    <sheetView showGridLines="0" tabSelected="1" workbookViewId="0">
      <selection activeCell="AB5" sqref="AB5"/>
    </sheetView>
  </sheetViews>
  <sheetFormatPr defaultColWidth="9" defaultRowHeight="11.25"/>
  <cols>
    <col min="1" max="1" width="9" style="2"/>
    <col min="2" max="2" width="62.140625" style="1" customWidth="1"/>
    <col min="3" max="3" width="9.85546875" style="2" hidden="1" customWidth="1"/>
    <col min="4" max="4" width="10.140625" style="2" hidden="1" customWidth="1"/>
    <col min="5" max="5" width="9.85546875" style="2" hidden="1" customWidth="1"/>
    <col min="6" max="6" width="0" style="2" hidden="1" customWidth="1"/>
    <col min="7" max="7" width="9.85546875" style="2" hidden="1" customWidth="1"/>
    <col min="8" max="8" width="0" style="2" hidden="1" customWidth="1"/>
    <col min="9" max="9" width="9.85546875" style="2" hidden="1" customWidth="1"/>
    <col min="10" max="10" width="0" style="2" hidden="1" customWidth="1"/>
    <col min="11" max="11" width="9.85546875" style="2" hidden="1" customWidth="1"/>
    <col min="12" max="12" width="0" style="2" hidden="1" customWidth="1"/>
    <col min="13" max="13" width="9.85546875" style="2" hidden="1" customWidth="1"/>
    <col min="14" max="14" width="0" style="2" hidden="1" customWidth="1"/>
    <col min="15" max="15" width="9.42578125" style="2" hidden="1" customWidth="1"/>
    <col min="16" max="16" width="9.85546875" style="2" hidden="1" customWidth="1"/>
    <col min="17" max="17" width="0" style="2" hidden="1" customWidth="1"/>
    <col min="18" max="18" width="9.28515625" style="2" hidden="1" customWidth="1"/>
    <col min="19" max="19" width="0" style="2" hidden="1" customWidth="1"/>
    <col min="20" max="20" width="9.28515625" style="2" hidden="1" customWidth="1"/>
    <col min="21" max="21" width="0" style="2" hidden="1" customWidth="1"/>
    <col min="22" max="22" width="9.7109375" style="2" hidden="1" customWidth="1"/>
    <col min="23" max="23" width="0" style="2" hidden="1" customWidth="1"/>
    <col min="24" max="24" width="9.28515625" style="2" hidden="1" customWidth="1"/>
    <col min="25" max="25" width="10.42578125" style="2" customWidth="1"/>
    <col min="26" max="26" width="9.28515625" style="2" customWidth="1"/>
    <col min="27" max="27" width="10.42578125" style="2" customWidth="1"/>
    <col min="28" max="28" width="9.28515625" style="2" bestFit="1" customWidth="1"/>
    <col min="29" max="16384" width="9" style="2"/>
  </cols>
  <sheetData>
    <row r="1" spans="1:31" ht="14.25">
      <c r="A1" s="26" t="s">
        <v>118</v>
      </c>
      <c r="F1" s="39"/>
    </row>
    <row r="2" spans="1:31" ht="14.25">
      <c r="A2" s="3"/>
    </row>
    <row r="3" spans="1:31">
      <c r="A3" s="4" t="s">
        <v>26</v>
      </c>
      <c r="B3" s="5" t="s">
        <v>27</v>
      </c>
      <c r="C3" s="75" t="s">
        <v>31</v>
      </c>
      <c r="D3" s="76"/>
      <c r="E3" s="75" t="s">
        <v>32</v>
      </c>
      <c r="F3" s="76"/>
      <c r="G3" s="77" t="s">
        <v>33</v>
      </c>
      <c r="H3" s="77"/>
      <c r="I3" s="75" t="s">
        <v>23</v>
      </c>
      <c r="J3" s="76"/>
      <c r="K3" s="77" t="s">
        <v>24</v>
      </c>
      <c r="L3" s="77"/>
      <c r="M3" s="75" t="s">
        <v>25</v>
      </c>
      <c r="N3" s="76"/>
      <c r="O3" s="75" t="s">
        <v>44</v>
      </c>
      <c r="P3" s="76"/>
      <c r="Q3" s="75" t="s">
        <v>47</v>
      </c>
      <c r="R3" s="76"/>
      <c r="S3" s="75" t="s">
        <v>48</v>
      </c>
      <c r="T3" s="76"/>
      <c r="U3" s="75" t="s">
        <v>49</v>
      </c>
      <c r="V3" s="76"/>
      <c r="W3" s="75" t="s">
        <v>53</v>
      </c>
      <c r="X3" s="76"/>
      <c r="Y3" s="75" t="s">
        <v>54</v>
      </c>
      <c r="Z3" s="76"/>
      <c r="AA3" s="75" t="s">
        <v>58</v>
      </c>
      <c r="AB3" s="76"/>
    </row>
    <row r="4" spans="1:31" ht="12" thickBot="1">
      <c r="A4" s="6"/>
      <c r="B4" s="7"/>
      <c r="C4" s="8" t="s">
        <v>21</v>
      </c>
      <c r="D4" s="9" t="s">
        <v>22</v>
      </c>
      <c r="E4" s="8" t="s">
        <v>21</v>
      </c>
      <c r="F4" s="9" t="s">
        <v>22</v>
      </c>
      <c r="G4" s="8" t="s">
        <v>21</v>
      </c>
      <c r="H4" s="9" t="s">
        <v>22</v>
      </c>
      <c r="I4" s="8" t="s">
        <v>21</v>
      </c>
      <c r="J4" s="9" t="s">
        <v>22</v>
      </c>
      <c r="K4" s="8" t="s">
        <v>21</v>
      </c>
      <c r="L4" s="9" t="s">
        <v>22</v>
      </c>
      <c r="M4" s="8" t="s">
        <v>21</v>
      </c>
      <c r="N4" s="9" t="s">
        <v>22</v>
      </c>
      <c r="O4" s="8" t="s">
        <v>21</v>
      </c>
      <c r="P4" s="9" t="s">
        <v>22</v>
      </c>
      <c r="Q4" s="38" t="s">
        <v>21</v>
      </c>
      <c r="R4" s="45" t="s">
        <v>22</v>
      </c>
      <c r="S4" s="46" t="s">
        <v>21</v>
      </c>
      <c r="T4" s="47" t="s">
        <v>22</v>
      </c>
      <c r="U4" s="46" t="s">
        <v>21</v>
      </c>
      <c r="V4" s="47" t="s">
        <v>22</v>
      </c>
      <c r="W4" s="46" t="s">
        <v>21</v>
      </c>
      <c r="X4" s="47" t="s">
        <v>22</v>
      </c>
      <c r="Y4" s="46" t="s">
        <v>21</v>
      </c>
      <c r="Z4" s="47" t="s">
        <v>22</v>
      </c>
      <c r="AA4" s="46" t="s">
        <v>21</v>
      </c>
      <c r="AB4" s="47" t="s">
        <v>22</v>
      </c>
    </row>
    <row r="5" spans="1:31" ht="24">
      <c r="A5" s="10">
        <v>1</v>
      </c>
      <c r="B5" s="11" t="s">
        <v>0</v>
      </c>
      <c r="C5" s="22">
        <v>77507</v>
      </c>
      <c r="D5" s="19">
        <v>9198.4101835599504</v>
      </c>
      <c r="E5" s="22">
        <v>80152</v>
      </c>
      <c r="F5" s="19">
        <v>9497.7627787046858</v>
      </c>
      <c r="G5" s="22">
        <v>84064</v>
      </c>
      <c r="H5" s="19">
        <v>9976.928116365847</v>
      </c>
      <c r="I5" s="22">
        <v>84064</v>
      </c>
      <c r="J5" s="19">
        <v>9954.3160552186037</v>
      </c>
      <c r="K5" s="22">
        <v>83167</v>
      </c>
      <c r="L5" s="19">
        <v>9847.0263678234423</v>
      </c>
      <c r="M5" s="22">
        <v>96262</v>
      </c>
      <c r="N5" s="19">
        <v>11380.504817639061</v>
      </c>
      <c r="O5" s="22">
        <v>114249</v>
      </c>
      <c r="P5" s="31">
        <v>13408.436885319012</v>
      </c>
      <c r="Q5" s="35">
        <v>111398</v>
      </c>
      <c r="R5" s="40">
        <f>Q5*100000/D39</f>
        <v>13166.725173363024</v>
      </c>
      <c r="S5" s="44">
        <v>98301</v>
      </c>
      <c r="T5" s="40">
        <f>S5*100000/D40</f>
        <v>11586.647320423526</v>
      </c>
      <c r="U5" s="48">
        <v>93693</v>
      </c>
      <c r="V5" s="40">
        <f>U5*100000/D41</f>
        <v>10792.905870074577</v>
      </c>
      <c r="W5" s="49">
        <v>96574</v>
      </c>
      <c r="X5" s="40">
        <f>W5*100000/D42</f>
        <v>11374.319388777851</v>
      </c>
      <c r="Y5" s="58">
        <v>79993</v>
      </c>
      <c r="Z5" s="40">
        <f>Y5*100000/D43</f>
        <v>9414.274937360171</v>
      </c>
      <c r="AA5" s="66">
        <v>89023</v>
      </c>
      <c r="AB5" s="67">
        <f t="shared" ref="AB5:AB11" si="0">AA5*100000/AC5</f>
        <v>10522.104302665186</v>
      </c>
      <c r="AC5" s="65">
        <v>846057</v>
      </c>
      <c r="AD5" s="73">
        <f>AA5*1000/AC5</f>
        <v>105.22104302665187</v>
      </c>
      <c r="AE5" s="18">
        <v>89023</v>
      </c>
    </row>
    <row r="6" spans="1:31" ht="24">
      <c r="A6" s="12">
        <v>2</v>
      </c>
      <c r="B6" s="13" t="s">
        <v>1</v>
      </c>
      <c r="C6" s="23">
        <v>13359</v>
      </c>
      <c r="D6" s="20">
        <v>1585.4253376105046</v>
      </c>
      <c r="E6" s="23">
        <v>13676</v>
      </c>
      <c r="F6" s="20">
        <v>1620.563476414379</v>
      </c>
      <c r="G6" s="23">
        <v>14627</v>
      </c>
      <c r="H6" s="20">
        <v>1735.9693514237156</v>
      </c>
      <c r="I6" s="23">
        <v>14627</v>
      </c>
      <c r="J6" s="20">
        <v>1732.0348893662272</v>
      </c>
      <c r="K6" s="23">
        <v>18752</v>
      </c>
      <c r="L6" s="20">
        <v>2220.2488781538973</v>
      </c>
      <c r="M6" s="23">
        <v>20638</v>
      </c>
      <c r="N6" s="20">
        <v>2439.912514039132</v>
      </c>
      <c r="O6" s="23">
        <v>17743</v>
      </c>
      <c r="P6" s="32">
        <v>2082.3455404967681</v>
      </c>
      <c r="Q6" s="36">
        <v>18998</v>
      </c>
      <c r="R6" s="40">
        <f>Q6*100000/D39</f>
        <v>2245.4751866600004</v>
      </c>
      <c r="S6" s="42">
        <v>21846</v>
      </c>
      <c r="T6" s="40">
        <f>S6*100000/D40</f>
        <v>2574.9676744079143</v>
      </c>
      <c r="U6" s="48">
        <v>28908</v>
      </c>
      <c r="V6" s="40">
        <f>U6*100000/D41</f>
        <v>3330.0387744240857</v>
      </c>
      <c r="W6" s="49">
        <v>32672</v>
      </c>
      <c r="X6" s="40">
        <f>W6*100000/D42</f>
        <v>3848.0518883980153</v>
      </c>
      <c r="Y6" s="58">
        <v>24643</v>
      </c>
      <c r="Z6" s="40">
        <f>Y6*100000/D43</f>
        <v>2900.2034838219183</v>
      </c>
      <c r="AA6" s="68">
        <v>33304</v>
      </c>
      <c r="AB6" s="67">
        <f t="shared" si="0"/>
        <v>3936.3778090601459</v>
      </c>
      <c r="AC6" s="65">
        <v>846057</v>
      </c>
      <c r="AD6" s="73">
        <f t="shared" ref="AD6:AD25" si="1">AA6*1000/AC6</f>
        <v>39.363778090601464</v>
      </c>
      <c r="AE6" s="18">
        <v>33304</v>
      </c>
    </row>
    <row r="7" spans="1:31" ht="24">
      <c r="A7" s="12">
        <v>3</v>
      </c>
      <c r="B7" s="13" t="s">
        <v>2</v>
      </c>
      <c r="C7" s="23">
        <v>8233</v>
      </c>
      <c r="D7" s="20">
        <v>977.07963204935118</v>
      </c>
      <c r="E7" s="23">
        <v>9274</v>
      </c>
      <c r="F7" s="20">
        <v>1098.9401638101017</v>
      </c>
      <c r="G7" s="23">
        <v>9277</v>
      </c>
      <c r="H7" s="20">
        <v>1101.0178213685519</v>
      </c>
      <c r="I7" s="23">
        <v>9277</v>
      </c>
      <c r="J7" s="20">
        <v>1098.5224358139392</v>
      </c>
      <c r="K7" s="23">
        <v>12892</v>
      </c>
      <c r="L7" s="20">
        <v>1526.4211037308044</v>
      </c>
      <c r="M7" s="23">
        <v>17111</v>
      </c>
      <c r="N7" s="20">
        <v>2022.9355086599278</v>
      </c>
      <c r="O7" s="23">
        <v>19577</v>
      </c>
      <c r="P7" s="32">
        <v>2297.5865775970933</v>
      </c>
      <c r="Q7" s="36">
        <v>22242</v>
      </c>
      <c r="R7" s="40">
        <f>Q7*100000/D39</f>
        <v>2628.9008896563705</v>
      </c>
      <c r="S7" s="42">
        <v>24629</v>
      </c>
      <c r="T7" s="40">
        <f>S7*100000/D40</f>
        <v>2902.9972925474922</v>
      </c>
      <c r="U7" s="48">
        <v>26985</v>
      </c>
      <c r="V7" s="40">
        <f>U7*100000/D41</f>
        <v>3108.5200058057962</v>
      </c>
      <c r="W7" s="49">
        <v>28290</v>
      </c>
      <c r="X7" s="40">
        <f>W7*100000/D42</f>
        <v>3331.9474755992851</v>
      </c>
      <c r="Y7" s="58">
        <v>25283</v>
      </c>
      <c r="Z7" s="40">
        <f>Y7*100000/D43</f>
        <v>2975.5242738899306</v>
      </c>
      <c r="AA7" s="68">
        <v>30934</v>
      </c>
      <c r="AB7" s="67">
        <f t="shared" si="0"/>
        <v>3656.2548386219842</v>
      </c>
      <c r="AC7" s="65">
        <v>846057</v>
      </c>
      <c r="AD7" s="73">
        <f t="shared" si="1"/>
        <v>36.562548386219838</v>
      </c>
      <c r="AE7" s="18">
        <v>30934</v>
      </c>
    </row>
    <row r="8" spans="1:31" ht="24">
      <c r="A8" s="12">
        <v>4</v>
      </c>
      <c r="B8" s="13" t="s">
        <v>3</v>
      </c>
      <c r="C8" s="23">
        <v>194899</v>
      </c>
      <c r="D8" s="20">
        <v>23130.310118642839</v>
      </c>
      <c r="E8" s="23">
        <v>239796</v>
      </c>
      <c r="F8" s="20">
        <v>28415.080388290608</v>
      </c>
      <c r="G8" s="23">
        <v>272424</v>
      </c>
      <c r="H8" s="20">
        <v>32331.969275466898</v>
      </c>
      <c r="I8" s="23">
        <v>272424</v>
      </c>
      <c r="J8" s="20">
        <v>32258.690961967939</v>
      </c>
      <c r="K8" s="23">
        <v>336873</v>
      </c>
      <c r="L8" s="20">
        <v>39885.980179732178</v>
      </c>
      <c r="M8" s="23">
        <v>399705</v>
      </c>
      <c r="N8" s="20">
        <v>47254.832417095226</v>
      </c>
      <c r="O8" s="23">
        <v>444686</v>
      </c>
      <c r="P8" s="32">
        <v>52189.027166845837</v>
      </c>
      <c r="Q8" s="36">
        <v>487647</v>
      </c>
      <c r="R8" s="40">
        <f>Q8*100000/D39</f>
        <v>57637.605976902269</v>
      </c>
      <c r="S8" s="42">
        <v>554002</v>
      </c>
      <c r="T8" s="40">
        <f>S8*100000/D40</f>
        <v>65299.699787482066</v>
      </c>
      <c r="U8" s="48">
        <v>620714</v>
      </c>
      <c r="V8" s="40">
        <f>U8*100000/D41</f>
        <v>71502.75660121323</v>
      </c>
      <c r="W8" s="49">
        <v>643186</v>
      </c>
      <c r="X8" s="40">
        <f>W8*100000/D42</f>
        <v>75753.339308617957</v>
      </c>
      <c r="Y8" s="58">
        <v>532273</v>
      </c>
      <c r="Z8" s="40">
        <f>Y8*100000/D43</f>
        <v>62642.535768548631</v>
      </c>
      <c r="AA8" s="68">
        <v>573488</v>
      </c>
      <c r="AB8" s="67">
        <f t="shared" si="0"/>
        <v>67783.612688034016</v>
      </c>
      <c r="AC8" s="65">
        <v>846057</v>
      </c>
      <c r="AD8" s="73">
        <f t="shared" si="1"/>
        <v>677.8361268803402</v>
      </c>
      <c r="AE8" s="18">
        <v>573488</v>
      </c>
    </row>
    <row r="9" spans="1:31" ht="24">
      <c r="A9" s="12">
        <v>5</v>
      </c>
      <c r="B9" s="13" t="s">
        <v>4</v>
      </c>
      <c r="C9" s="23">
        <v>33784</v>
      </c>
      <c r="D9" s="20">
        <v>4009.4325627541944</v>
      </c>
      <c r="E9" s="23">
        <v>38016</v>
      </c>
      <c r="F9" s="20">
        <v>4504.7777946306687</v>
      </c>
      <c r="G9" s="23">
        <v>36349</v>
      </c>
      <c r="H9" s="20">
        <v>4313.991245976662</v>
      </c>
      <c r="I9" s="23">
        <v>36349</v>
      </c>
      <c r="J9" s="20">
        <v>4304.2138643312355</v>
      </c>
      <c r="K9" s="23">
        <v>40745</v>
      </c>
      <c r="L9" s="20">
        <v>4824.2342438342866</v>
      </c>
      <c r="M9" s="23">
        <v>46871</v>
      </c>
      <c r="N9" s="20">
        <v>5541.2898268014424</v>
      </c>
      <c r="O9" s="23">
        <v>47378</v>
      </c>
      <c r="P9" s="32">
        <v>5560.3543379166922</v>
      </c>
      <c r="Q9" s="36">
        <v>49484</v>
      </c>
      <c r="R9" s="40">
        <f>Q9*100000/D39</f>
        <v>5848.7785101949394</v>
      </c>
      <c r="S9" s="42">
        <v>57285</v>
      </c>
      <c r="T9" s="40">
        <f>S9*100000/D40</f>
        <v>6752.1295993983958</v>
      </c>
      <c r="U9" s="48">
        <v>66546</v>
      </c>
      <c r="V9" s="40">
        <f>U9*100000/D41</f>
        <v>7665.7243767408745</v>
      </c>
      <c r="W9" s="49">
        <v>71172</v>
      </c>
      <c r="X9" s="40">
        <f>W9*100000/D42</f>
        <v>8382.5155791216803</v>
      </c>
      <c r="Y9" s="58">
        <v>59000</v>
      </c>
      <c r="Z9" s="40">
        <f>Y9*100000/D43</f>
        <v>6943.6353343948858</v>
      </c>
      <c r="AA9" s="68">
        <v>71249</v>
      </c>
      <c r="AB9" s="67">
        <f t="shared" si="0"/>
        <v>8421.3002197251481</v>
      </c>
      <c r="AC9" s="65">
        <v>846057</v>
      </c>
      <c r="AD9" s="73">
        <f t="shared" si="1"/>
        <v>84.213002197251484</v>
      </c>
      <c r="AE9" s="18">
        <v>71249</v>
      </c>
    </row>
    <row r="10" spans="1:31" ht="24">
      <c r="A10" s="12">
        <v>6</v>
      </c>
      <c r="B10" s="13" t="s">
        <v>5</v>
      </c>
      <c r="C10" s="23">
        <v>41850</v>
      </c>
      <c r="D10" s="20">
        <v>4966.6928946028602</v>
      </c>
      <c r="E10" s="23">
        <v>45654</v>
      </c>
      <c r="F10" s="20">
        <v>5409.8570453511293</v>
      </c>
      <c r="G10" s="23">
        <v>45335</v>
      </c>
      <c r="H10" s="20">
        <v>5380.4724514113732</v>
      </c>
      <c r="I10" s="23">
        <v>45335</v>
      </c>
      <c r="J10" s="20">
        <v>5368.2779592136394</v>
      </c>
      <c r="K10" s="23">
        <v>48944</v>
      </c>
      <c r="L10" s="20">
        <v>5795.0011248061192</v>
      </c>
      <c r="M10" s="23">
        <v>65014</v>
      </c>
      <c r="N10" s="20">
        <v>7686.2327835904716</v>
      </c>
      <c r="O10" s="23">
        <v>79999</v>
      </c>
      <c r="P10" s="32">
        <v>9388.8046493941802</v>
      </c>
      <c r="Q10" s="36">
        <v>77838</v>
      </c>
      <c r="R10" s="40">
        <f>Q10*100000/D39</f>
        <v>9200.08935568171</v>
      </c>
      <c r="S10" s="42">
        <v>79316</v>
      </c>
      <c r="T10" s="40">
        <f>S10*100000/D40</f>
        <v>9348.9030515123195</v>
      </c>
      <c r="U10" s="48">
        <v>71882</v>
      </c>
      <c r="V10" s="40">
        <f>U10*100000/D41</f>
        <v>8280.4015214872052</v>
      </c>
      <c r="W10" s="49">
        <v>72545</v>
      </c>
      <c r="X10" s="40">
        <f>W10*100000/D42</f>
        <v>8544.2251543778766</v>
      </c>
      <c r="Y10" s="58">
        <v>59767</v>
      </c>
      <c r="Z10" s="40">
        <f>Y10*100000/D43</f>
        <v>7033.9025937420192</v>
      </c>
      <c r="AA10" s="68">
        <v>62702</v>
      </c>
      <c r="AB10" s="67">
        <f t="shared" si="0"/>
        <v>7411.0845959551189</v>
      </c>
      <c r="AC10" s="65">
        <v>846057</v>
      </c>
      <c r="AD10" s="73">
        <f t="shared" si="1"/>
        <v>74.110845959551185</v>
      </c>
      <c r="AE10" s="18">
        <v>62702</v>
      </c>
    </row>
    <row r="11" spans="1:31" ht="24">
      <c r="A11" s="12">
        <v>7</v>
      </c>
      <c r="B11" s="13" t="s">
        <v>6</v>
      </c>
      <c r="C11" s="23">
        <v>54098</v>
      </c>
      <c r="D11" s="20">
        <v>6420.2664805788663</v>
      </c>
      <c r="E11" s="23">
        <v>58173</v>
      </c>
      <c r="F11" s="20">
        <v>6893.3196192931891</v>
      </c>
      <c r="G11" s="23">
        <v>59811</v>
      </c>
      <c r="H11" s="20">
        <v>7098.5207409587647</v>
      </c>
      <c r="I11" s="23">
        <v>59811</v>
      </c>
      <c r="J11" s="20">
        <v>7082.4324036291382</v>
      </c>
      <c r="K11" s="23">
        <v>66634</v>
      </c>
      <c r="L11" s="20">
        <v>7889.5085189263427</v>
      </c>
      <c r="M11" s="23">
        <v>66779</v>
      </c>
      <c r="N11" s="20">
        <v>7894.8986226872385</v>
      </c>
      <c r="O11" s="23">
        <v>70740</v>
      </c>
      <c r="P11" s="32">
        <v>8302.1542881554051</v>
      </c>
      <c r="Q11" s="36">
        <v>78167</v>
      </c>
      <c r="R11" s="40">
        <f>Q11*100000/D39</f>
        <v>9238.9756245737572</v>
      </c>
      <c r="S11" s="42">
        <v>85283</v>
      </c>
      <c r="T11" s="40">
        <f>S11*100000/D40</f>
        <v>10052.227784332608</v>
      </c>
      <c r="U11" s="48">
        <v>91734</v>
      </c>
      <c r="V11" s="40">
        <f>U11*100000/D41</f>
        <v>10567.240104227863</v>
      </c>
      <c r="W11" s="49">
        <v>89648</v>
      </c>
      <c r="X11" s="40">
        <f>W11*100000/D42</f>
        <v>10558.587037558314</v>
      </c>
      <c r="Y11" s="58">
        <v>78291</v>
      </c>
      <c r="Z11" s="40">
        <f>Y11*100000/D43</f>
        <v>9213.9687112730517</v>
      </c>
      <c r="AA11" s="68">
        <v>91456</v>
      </c>
      <c r="AB11" s="67">
        <f t="shared" si="0"/>
        <v>10809.673579912465</v>
      </c>
      <c r="AC11" s="65">
        <v>846057</v>
      </c>
      <c r="AD11" s="73">
        <f t="shared" si="1"/>
        <v>108.09673579912464</v>
      </c>
      <c r="AE11" s="18">
        <v>91456</v>
      </c>
    </row>
    <row r="12" spans="1:31" ht="24">
      <c r="A12" s="12">
        <v>8</v>
      </c>
      <c r="B12" s="13" t="s">
        <v>7</v>
      </c>
      <c r="C12" s="23">
        <v>16725</v>
      </c>
      <c r="D12" s="20">
        <v>1984.8969811764118</v>
      </c>
      <c r="E12" s="23">
        <v>18666</v>
      </c>
      <c r="F12" s="20">
        <v>2211.862960715911</v>
      </c>
      <c r="G12" s="23">
        <v>16196</v>
      </c>
      <c r="H12" s="20">
        <v>1922.1822393969028</v>
      </c>
      <c r="I12" s="23">
        <v>16196</v>
      </c>
      <c r="J12" s="20">
        <v>1917.8257378939916</v>
      </c>
      <c r="K12" s="23">
        <v>17869</v>
      </c>
      <c r="L12" s="20">
        <v>2115.7011094140353</v>
      </c>
      <c r="M12" s="23">
        <v>17718</v>
      </c>
      <c r="N12" s="20">
        <v>2094.6976414257847</v>
      </c>
      <c r="O12" s="23">
        <v>22659</v>
      </c>
      <c r="P12" s="32">
        <v>2659.29479806776</v>
      </c>
      <c r="Q12" s="36">
        <v>22469</v>
      </c>
      <c r="R12" s="40">
        <f>Q12*100000/D39</f>
        <v>2655.7312332384226</v>
      </c>
      <c r="S12" s="42">
        <v>24275</v>
      </c>
      <c r="T12" s="40">
        <f>S12*100000/D40</f>
        <v>2861.2716422343733</v>
      </c>
      <c r="U12" s="48">
        <v>23244</v>
      </c>
      <c r="V12" s="40">
        <f>U12*100000/D41</f>
        <v>2677.5778771521186</v>
      </c>
      <c r="W12" s="49">
        <v>26281</v>
      </c>
      <c r="X12" s="40">
        <f>W12*100000/D42</f>
        <v>3095.3309157378867</v>
      </c>
      <c r="Y12" s="58">
        <v>23040</v>
      </c>
      <c r="Z12" s="40">
        <f>Y12*100000/D43</f>
        <v>2711.5484424484434</v>
      </c>
      <c r="AA12" s="68">
        <v>27759</v>
      </c>
      <c r="AB12" s="67">
        <f t="shared" ref="AB12:AB25" si="2">AA12*100000/AC12</f>
        <v>3280.9846145117881</v>
      </c>
      <c r="AC12" s="65">
        <v>846057</v>
      </c>
      <c r="AD12" s="73">
        <f t="shared" si="1"/>
        <v>32.809846145117881</v>
      </c>
      <c r="AE12" s="18">
        <v>27759</v>
      </c>
    </row>
    <row r="13" spans="1:31" ht="24">
      <c r="A13" s="12">
        <v>9</v>
      </c>
      <c r="B13" s="13" t="s">
        <v>8</v>
      </c>
      <c r="C13" s="23">
        <v>308419</v>
      </c>
      <c r="D13" s="20">
        <v>36602.687117336194</v>
      </c>
      <c r="E13" s="23">
        <v>357475</v>
      </c>
      <c r="F13" s="20">
        <v>42359.675982102228</v>
      </c>
      <c r="G13" s="23">
        <v>369427</v>
      </c>
      <c r="H13" s="20">
        <v>43844.530634334384</v>
      </c>
      <c r="I13" s="23">
        <v>369427</v>
      </c>
      <c r="J13" s="20">
        <v>43745.159846441318</v>
      </c>
      <c r="K13" s="23">
        <v>397250</v>
      </c>
      <c r="L13" s="20">
        <v>47034.655868527923</v>
      </c>
      <c r="M13" s="23">
        <v>442226</v>
      </c>
      <c r="N13" s="20">
        <v>52281.846663119934</v>
      </c>
      <c r="O13" s="23">
        <v>474470</v>
      </c>
      <c r="P13" s="32">
        <v>55684.522831511102</v>
      </c>
      <c r="Q13" s="36">
        <v>494050</v>
      </c>
      <c r="R13" s="40">
        <f>Q13*100000/D39</f>
        <v>58394.41077847001</v>
      </c>
      <c r="S13" s="42">
        <v>566705</v>
      </c>
      <c r="T13" s="40">
        <f>S13*100000/D40</f>
        <v>66796.990566938432</v>
      </c>
      <c r="U13" s="48">
        <v>635186</v>
      </c>
      <c r="V13" s="40">
        <f>U13*100000/D41</f>
        <v>73169.849487039479</v>
      </c>
      <c r="W13" s="49">
        <v>661285</v>
      </c>
      <c r="X13" s="40">
        <f>W13*100000/D42</f>
        <v>77885.008356368795</v>
      </c>
      <c r="Y13" s="58">
        <v>568108</v>
      </c>
      <c r="Z13" s="40">
        <f>Y13*100000/D43</f>
        <v>66859.911568684911</v>
      </c>
      <c r="AA13" s="68">
        <v>621224</v>
      </c>
      <c r="AB13" s="67">
        <f>AA13*100000/AC13</f>
        <v>73425.785733112541</v>
      </c>
      <c r="AC13" s="65">
        <v>846057</v>
      </c>
      <c r="AD13" s="73">
        <f t="shared" si="1"/>
        <v>734.25785733112548</v>
      </c>
      <c r="AE13" s="18">
        <v>621224</v>
      </c>
    </row>
    <row r="14" spans="1:31" ht="24">
      <c r="A14" s="12">
        <v>10</v>
      </c>
      <c r="B14" s="13" t="s">
        <v>9</v>
      </c>
      <c r="C14" s="23">
        <v>388966</v>
      </c>
      <c r="D14" s="20">
        <v>46161.879771615197</v>
      </c>
      <c r="E14" s="23">
        <v>414848</v>
      </c>
      <c r="F14" s="20">
        <v>49158.198088882149</v>
      </c>
      <c r="G14" s="23">
        <v>352843</v>
      </c>
      <c r="H14" s="20">
        <v>41876.299573692355</v>
      </c>
      <c r="I14" s="23">
        <v>352843</v>
      </c>
      <c r="J14" s="20">
        <v>41781.389653971943</v>
      </c>
      <c r="K14" s="23">
        <v>371826</v>
      </c>
      <c r="L14" s="20">
        <v>44024.437892942136</v>
      </c>
      <c r="M14" s="23">
        <v>443867</v>
      </c>
      <c r="N14" s="20">
        <v>52475.852692557775</v>
      </c>
      <c r="O14" s="23">
        <v>497391</v>
      </c>
      <c r="P14" s="32">
        <v>58374.566349164619</v>
      </c>
      <c r="Q14" s="36">
        <v>468258</v>
      </c>
      <c r="R14" s="40">
        <f>Q14*100000/D39</f>
        <v>55345.916409887279</v>
      </c>
      <c r="S14" s="42">
        <v>435014</v>
      </c>
      <c r="T14" s="40">
        <f>S14*100000/D40</f>
        <v>51274.695043252053</v>
      </c>
      <c r="U14" s="48">
        <v>384409</v>
      </c>
      <c r="V14" s="40">
        <f>U14*100000/D41</f>
        <v>44281.751599473791</v>
      </c>
      <c r="W14" s="49">
        <v>364088</v>
      </c>
      <c r="X14" s="40">
        <f>W14*100000/D42</f>
        <v>42881.657564368776</v>
      </c>
      <c r="Y14" s="58">
        <v>334907</v>
      </c>
      <c r="Z14" s="40">
        <f>Y14*100000/D43</f>
        <v>39414.780998918439</v>
      </c>
      <c r="AA14" s="68">
        <v>333641</v>
      </c>
      <c r="AB14" s="67">
        <f t="shared" si="2"/>
        <v>39434.813493653499</v>
      </c>
      <c r="AC14" s="65">
        <v>846057</v>
      </c>
      <c r="AD14" s="73">
        <f t="shared" si="1"/>
        <v>394.34813493653502</v>
      </c>
      <c r="AE14" s="18">
        <v>333641</v>
      </c>
    </row>
    <row r="15" spans="1:31" ht="24">
      <c r="A15" s="12">
        <v>11</v>
      </c>
      <c r="B15" s="13" t="s">
        <v>10</v>
      </c>
      <c r="C15" s="23">
        <v>212287</v>
      </c>
      <c r="D15" s="20">
        <v>25193.890908400419</v>
      </c>
      <c r="E15" s="23">
        <v>223277</v>
      </c>
      <c r="F15" s="20">
        <v>26457.630251782193</v>
      </c>
      <c r="G15" s="23">
        <v>212624</v>
      </c>
      <c r="H15" s="20">
        <v>25234.754042326935</v>
      </c>
      <c r="I15" s="23">
        <v>212624</v>
      </c>
      <c r="J15" s="20">
        <v>25177.56110730872</v>
      </c>
      <c r="K15" s="23">
        <v>240475</v>
      </c>
      <c r="L15" s="20">
        <v>28472.3948898282</v>
      </c>
      <c r="M15" s="23">
        <v>292773</v>
      </c>
      <c r="N15" s="20">
        <v>34612.874623160133</v>
      </c>
      <c r="O15" s="23">
        <v>339357</v>
      </c>
      <c r="P15" s="32">
        <v>39827.455085744332</v>
      </c>
      <c r="Q15" s="36">
        <v>348791</v>
      </c>
      <c r="R15" s="40">
        <f>Q15*100000/D39</f>
        <v>41225.47298822656</v>
      </c>
      <c r="S15" s="42">
        <v>375589</v>
      </c>
      <c r="T15" s="40">
        <f>S15*100000/D40</f>
        <v>44270.325636876049</v>
      </c>
      <c r="U15" s="48">
        <v>390194</v>
      </c>
      <c r="V15" s="40">
        <f>U15*100000/D41</f>
        <v>44948.151015207957</v>
      </c>
      <c r="W15" s="49">
        <v>460347</v>
      </c>
      <c r="X15" s="57">
        <f>W15*100000/D42</f>
        <v>54218.876795677068</v>
      </c>
      <c r="Y15" s="58">
        <v>445233</v>
      </c>
      <c r="Z15" s="40">
        <f>Y15*100000/D43</f>
        <v>52398.908319298949</v>
      </c>
      <c r="AA15" s="68">
        <v>509258</v>
      </c>
      <c r="AB15" s="67">
        <f>AA15*100000/AC15</f>
        <v>60191.925603121301</v>
      </c>
      <c r="AC15" s="65">
        <v>846057</v>
      </c>
      <c r="AD15" s="73">
        <f t="shared" si="1"/>
        <v>601.91925603121308</v>
      </c>
      <c r="AE15" s="18">
        <v>509258</v>
      </c>
    </row>
    <row r="16" spans="1:31" ht="24">
      <c r="A16" s="12">
        <v>12</v>
      </c>
      <c r="B16" s="13" t="s">
        <v>11</v>
      </c>
      <c r="C16" s="23">
        <v>73543</v>
      </c>
      <c r="D16" s="20">
        <v>8727.9688302933846</v>
      </c>
      <c r="E16" s="23">
        <v>71960</v>
      </c>
      <c r="F16" s="20">
        <v>8527.0362505687863</v>
      </c>
      <c r="G16" s="23">
        <v>68524</v>
      </c>
      <c r="H16" s="20">
        <v>8132.6016159813153</v>
      </c>
      <c r="I16" s="23">
        <v>68524</v>
      </c>
      <c r="J16" s="20">
        <v>8114.1696013489664</v>
      </c>
      <c r="K16" s="23">
        <v>88452</v>
      </c>
      <c r="L16" s="20">
        <v>10472.77377188932</v>
      </c>
      <c r="M16" s="23">
        <v>123232</v>
      </c>
      <c r="N16" s="20">
        <v>14569.01341845481</v>
      </c>
      <c r="O16" s="23">
        <v>142982</v>
      </c>
      <c r="P16" s="32">
        <v>16780.58558706582</v>
      </c>
      <c r="Q16" s="36">
        <v>140205</v>
      </c>
      <c r="R16" s="40">
        <f>Q16*100000/D39</f>
        <v>16571.578510667721</v>
      </c>
      <c r="S16" s="42">
        <v>133745</v>
      </c>
      <c r="T16" s="40">
        <f>S16*100000/D40</f>
        <v>15764.398590757415</v>
      </c>
      <c r="U16" s="48">
        <v>112167</v>
      </c>
      <c r="V16" s="40">
        <f>U16*100000/D41</f>
        <v>12921.006614460579</v>
      </c>
      <c r="W16" s="49">
        <v>109588</v>
      </c>
      <c r="X16" s="40">
        <f>W16*100000/D42</f>
        <v>12907.085894520131</v>
      </c>
      <c r="Y16" s="34">
        <v>93009</v>
      </c>
      <c r="Z16" s="40">
        <f>Y16*100000/D43</f>
        <v>10946.111505368372</v>
      </c>
      <c r="AA16" s="68">
        <v>96074</v>
      </c>
      <c r="AB16" s="67">
        <f t="shared" si="2"/>
        <v>11355.499688555263</v>
      </c>
      <c r="AC16" s="65">
        <v>846057</v>
      </c>
      <c r="AD16" s="73">
        <f t="shared" si="1"/>
        <v>113.55499688555263</v>
      </c>
      <c r="AE16" s="18">
        <v>96074</v>
      </c>
    </row>
    <row r="17" spans="1:31" ht="24">
      <c r="A17" s="12">
        <v>13</v>
      </c>
      <c r="B17" s="13" t="s">
        <v>12</v>
      </c>
      <c r="C17" s="23">
        <v>202476</v>
      </c>
      <c r="D17" s="20">
        <v>24029.536691221238</v>
      </c>
      <c r="E17" s="23">
        <v>240648</v>
      </c>
      <c r="F17" s="20">
        <v>28516.039739117245</v>
      </c>
      <c r="G17" s="23">
        <v>242717</v>
      </c>
      <c r="H17" s="20">
        <v>28806.267386990497</v>
      </c>
      <c r="I17" s="23">
        <v>242717</v>
      </c>
      <c r="J17" s="20">
        <v>28740.979848383304</v>
      </c>
      <c r="K17" s="23">
        <v>273962</v>
      </c>
      <c r="L17" s="20">
        <v>32437.27725878829</v>
      </c>
      <c r="M17" s="23">
        <v>340771</v>
      </c>
      <c r="N17" s="20">
        <v>40287.403203877759</v>
      </c>
      <c r="O17" s="23">
        <v>415089</v>
      </c>
      <c r="P17" s="32">
        <v>48715.478107381103</v>
      </c>
      <c r="Q17" s="36">
        <v>474679</v>
      </c>
      <c r="R17" s="40">
        <f>Q17*100000/D39</f>
        <v>56104.8487276862</v>
      </c>
      <c r="S17" s="42">
        <v>532315</v>
      </c>
      <c r="T17" s="40">
        <f>S17*100000/D40</f>
        <v>62743.473294994452</v>
      </c>
      <c r="U17" s="48">
        <v>524398</v>
      </c>
      <c r="V17" s="40">
        <f>U17*100000/D41</f>
        <v>60407.695905301014</v>
      </c>
      <c r="W17" s="49">
        <v>520530</v>
      </c>
      <c r="X17" s="40">
        <f>W17*100000/D42</f>
        <v>61307.12688136076</v>
      </c>
      <c r="Y17" s="34">
        <v>422955</v>
      </c>
      <c r="Z17" s="40">
        <f>Y17*100000/D43</f>
        <v>49777.038692525239</v>
      </c>
      <c r="AA17" s="68">
        <v>463073</v>
      </c>
      <c r="AB17" s="67">
        <f t="shared" si="2"/>
        <v>54733.073539962439</v>
      </c>
      <c r="AC17" s="65">
        <v>846057</v>
      </c>
      <c r="AD17" s="73">
        <f t="shared" si="1"/>
        <v>547.33073539962436</v>
      </c>
      <c r="AE17" s="18">
        <v>463073</v>
      </c>
    </row>
    <row r="18" spans="1:31" ht="24">
      <c r="A18" s="12">
        <v>14</v>
      </c>
      <c r="B18" s="13" t="s">
        <v>13</v>
      </c>
      <c r="C18" s="23">
        <v>53598</v>
      </c>
      <c r="D18" s="20">
        <v>6360.9272584211258</v>
      </c>
      <c r="E18" s="23">
        <v>57229</v>
      </c>
      <c r="F18" s="20">
        <v>6781.4585545275295</v>
      </c>
      <c r="G18" s="23">
        <v>62245</v>
      </c>
      <c r="H18" s="20">
        <v>7387.3940165016193</v>
      </c>
      <c r="I18" s="23">
        <v>62245</v>
      </c>
      <c r="J18" s="20">
        <v>7370.650966609749</v>
      </c>
      <c r="K18" s="23">
        <v>66054</v>
      </c>
      <c r="L18" s="20">
        <v>7820.8361453486305</v>
      </c>
      <c r="M18" s="23">
        <v>76214</v>
      </c>
      <c r="N18" s="20">
        <v>9010.3446237512562</v>
      </c>
      <c r="O18" s="23">
        <v>79607</v>
      </c>
      <c r="P18" s="32">
        <v>9342.7989315406758</v>
      </c>
      <c r="Q18" s="36">
        <v>90997</v>
      </c>
      <c r="R18" s="40">
        <f>Q18*100000/D39</f>
        <v>10755.421916017478</v>
      </c>
      <c r="S18" s="42">
        <v>102006</v>
      </c>
      <c r="T18" s="40">
        <f>S18*100000/D40</f>
        <v>12023.352219887105</v>
      </c>
      <c r="U18" s="48">
        <v>132177</v>
      </c>
      <c r="V18" s="40">
        <f>U18*100000/D41</f>
        <v>15226.045907259318</v>
      </c>
      <c r="W18" s="49">
        <v>157549</v>
      </c>
      <c r="X18" s="40">
        <f>W18*100000/D42</f>
        <v>18555.849870385005</v>
      </c>
      <c r="Y18" s="34">
        <v>150681</v>
      </c>
      <c r="Z18" s="40">
        <f>Y18*100000/D43</f>
        <v>17733.456200372133</v>
      </c>
      <c r="AA18" s="68">
        <v>182902</v>
      </c>
      <c r="AB18" s="67">
        <f t="shared" si="2"/>
        <v>21618.165206363166</v>
      </c>
      <c r="AC18" s="65">
        <v>846057</v>
      </c>
      <c r="AD18" s="73">
        <f t="shared" si="1"/>
        <v>216.18165206363165</v>
      </c>
      <c r="AE18" s="18">
        <v>182902</v>
      </c>
    </row>
    <row r="19" spans="1:31" ht="24">
      <c r="A19" s="12">
        <v>15</v>
      </c>
      <c r="B19" s="13" t="s">
        <v>14</v>
      </c>
      <c r="C19" s="23">
        <v>11834</v>
      </c>
      <c r="D19" s="20">
        <v>1404.4407100293965</v>
      </c>
      <c r="E19" s="23">
        <v>9791</v>
      </c>
      <c r="F19" s="20">
        <v>1160.2030562718035</v>
      </c>
      <c r="G19" s="23">
        <v>9868</v>
      </c>
      <c r="H19" s="20">
        <v>1171.1591959970756</v>
      </c>
      <c r="I19" s="23">
        <v>9868</v>
      </c>
      <c r="J19" s="20">
        <v>1168.5048395614908</v>
      </c>
      <c r="K19" s="23">
        <v>10561</v>
      </c>
      <c r="L19" s="20">
        <v>1250.4292023348605</v>
      </c>
      <c r="M19" s="23">
        <v>11341</v>
      </c>
      <c r="N19" s="20">
        <v>1340.7814624342377</v>
      </c>
      <c r="O19" s="23">
        <v>10159</v>
      </c>
      <c r="P19" s="32">
        <v>1192.2757338616166</v>
      </c>
      <c r="Q19" s="36">
        <v>11661</v>
      </c>
      <c r="R19" s="40">
        <f>Q19*100000/D39</f>
        <v>1378.2759317634627</v>
      </c>
      <c r="S19" s="42">
        <v>12097</v>
      </c>
      <c r="T19" s="40">
        <f>S19*100000/D40</f>
        <v>1425.8621238356009</v>
      </c>
      <c r="U19" s="48">
        <v>14783</v>
      </c>
      <c r="V19" s="40">
        <f>U19*100000/D41</f>
        <v>1702.9183341051355</v>
      </c>
      <c r="W19" s="50">
        <v>14210</v>
      </c>
      <c r="X19" s="40">
        <f>W19*100000/D42</f>
        <v>1673.6293258489163</v>
      </c>
      <c r="Y19" s="34">
        <v>10481</v>
      </c>
      <c r="Z19" s="40">
        <f>Y19*100000/D43</f>
        <v>1233.495626098183</v>
      </c>
      <c r="AA19" s="68">
        <v>14243</v>
      </c>
      <c r="AB19" s="67">
        <f t="shared" si="2"/>
        <v>1683.4563155910298</v>
      </c>
      <c r="AC19" s="65">
        <v>846057</v>
      </c>
      <c r="AD19" s="73">
        <f t="shared" si="1"/>
        <v>16.834563155910299</v>
      </c>
      <c r="AE19" s="18">
        <v>14243</v>
      </c>
    </row>
    <row r="20" spans="1:31" ht="24">
      <c r="A20" s="12">
        <v>16</v>
      </c>
      <c r="B20" s="13" t="s">
        <v>15</v>
      </c>
      <c r="C20" s="23">
        <v>1603</v>
      </c>
      <c r="D20" s="20">
        <v>190.24154623771531</v>
      </c>
      <c r="E20" s="23">
        <v>1293</v>
      </c>
      <c r="F20" s="20">
        <v>153.21647959957531</v>
      </c>
      <c r="G20" s="23">
        <v>1271</v>
      </c>
      <c r="H20" s="20">
        <v>150.8454943364697</v>
      </c>
      <c r="I20" s="23">
        <v>1271</v>
      </c>
      <c r="J20" s="20">
        <v>150.5036127971884</v>
      </c>
      <c r="K20" s="23">
        <v>1953</v>
      </c>
      <c r="L20" s="20">
        <v>231.23645792633113</v>
      </c>
      <c r="M20" s="23">
        <v>2177</v>
      </c>
      <c r="N20" s="20">
        <v>257.37423893125259</v>
      </c>
      <c r="O20" s="23">
        <v>2136</v>
      </c>
      <c r="P20" s="32">
        <v>250.68421769154574</v>
      </c>
      <c r="Q20" s="36">
        <v>2684</v>
      </c>
      <c r="R20" s="40">
        <f>Q20*100000/D39</f>
        <v>317.23630913756404</v>
      </c>
      <c r="S20" s="42">
        <v>2752</v>
      </c>
      <c r="T20" s="40">
        <f>S20*100000/D40</f>
        <v>324.37567701046322</v>
      </c>
      <c r="U20" s="48">
        <v>3584</v>
      </c>
      <c r="V20" s="40">
        <f>U20*100000/D41</f>
        <v>412.85661296305256</v>
      </c>
      <c r="W20" s="49">
        <v>3833</v>
      </c>
      <c r="X20" s="40">
        <f>W20*100000/D42</f>
        <v>451.44413835178722</v>
      </c>
      <c r="Y20" s="59">
        <v>2694</v>
      </c>
      <c r="Z20" s="40">
        <f>Y20*100000/D43</f>
        <v>317.05345069253934</v>
      </c>
      <c r="AA20" s="68">
        <v>2790</v>
      </c>
      <c r="AB20" s="67">
        <f t="shared" si="2"/>
        <v>329.76501583226661</v>
      </c>
      <c r="AC20" s="65">
        <v>846057</v>
      </c>
      <c r="AD20" s="73">
        <f t="shared" si="1"/>
        <v>3.2976501583226661</v>
      </c>
      <c r="AE20" s="18">
        <v>2790</v>
      </c>
    </row>
    <row r="21" spans="1:31" ht="24">
      <c r="A21" s="12">
        <v>17</v>
      </c>
      <c r="B21" s="13" t="s">
        <v>16</v>
      </c>
      <c r="C21" s="23">
        <v>1259</v>
      </c>
      <c r="D21" s="20">
        <v>149.41616139319001</v>
      </c>
      <c r="E21" s="23">
        <v>1873</v>
      </c>
      <c r="F21" s="20">
        <v>221.94467617169724</v>
      </c>
      <c r="G21" s="23">
        <v>1479</v>
      </c>
      <c r="H21" s="20">
        <v>175.53146036478262</v>
      </c>
      <c r="I21" s="23">
        <v>1479</v>
      </c>
      <c r="J21" s="20">
        <v>175.13362968295959</v>
      </c>
      <c r="K21" s="23">
        <v>3856</v>
      </c>
      <c r="L21" s="20">
        <v>456.55288364768705</v>
      </c>
      <c r="M21" s="23">
        <v>1921</v>
      </c>
      <c r="N21" s="20">
        <v>227.10882544186322</v>
      </c>
      <c r="O21" s="23">
        <v>1698</v>
      </c>
      <c r="P21" s="32">
        <v>199.27986968176248</v>
      </c>
      <c r="Q21" s="36">
        <v>1807</v>
      </c>
      <c r="R21" s="40">
        <f>Q21*100000/D39</f>
        <v>213.57899054082645</v>
      </c>
      <c r="S21" s="42">
        <v>2133</v>
      </c>
      <c r="T21" s="40">
        <f>S21*100000/D40</f>
        <v>251.41472349684523</v>
      </c>
      <c r="U21" s="48">
        <v>2432</v>
      </c>
      <c r="V21" s="40">
        <f>U21*100000/D41</f>
        <v>280.15270165349995</v>
      </c>
      <c r="W21" s="49">
        <v>2752</v>
      </c>
      <c r="X21" s="40">
        <f>W21*100000/D42</f>
        <v>324.12582017848121</v>
      </c>
      <c r="Y21" s="34">
        <v>1958</v>
      </c>
      <c r="Z21" s="40">
        <f>Y21*100000/D43</f>
        <v>230.43454211432518</v>
      </c>
      <c r="AA21" s="68">
        <v>2706</v>
      </c>
      <c r="AB21" s="67">
        <f t="shared" si="2"/>
        <v>319.83660675344566</v>
      </c>
      <c r="AC21" s="65">
        <v>846057</v>
      </c>
      <c r="AD21" s="73">
        <f t="shared" si="1"/>
        <v>3.1983660675344567</v>
      </c>
      <c r="AE21" s="18">
        <v>2706</v>
      </c>
    </row>
    <row r="22" spans="1:31" ht="24">
      <c r="A22" s="12">
        <v>18</v>
      </c>
      <c r="B22" s="14" t="s">
        <v>17</v>
      </c>
      <c r="C22" s="23">
        <v>294760</v>
      </c>
      <c r="D22" s="20">
        <v>34981.658246431041</v>
      </c>
      <c r="E22" s="23">
        <v>279197</v>
      </c>
      <c r="F22" s="20">
        <v>33083.976376459883</v>
      </c>
      <c r="G22" s="23">
        <v>242367</v>
      </c>
      <c r="H22" s="20">
        <v>28764.728501846697</v>
      </c>
      <c r="I22" s="23">
        <v>242367</v>
      </c>
      <c r="J22" s="20">
        <v>28699.535108431279</v>
      </c>
      <c r="K22" s="23">
        <v>305636</v>
      </c>
      <c r="L22" s="20">
        <v>36187.499259995973</v>
      </c>
      <c r="M22" s="23">
        <v>409289</v>
      </c>
      <c r="N22" s="20">
        <v>48387.893834604249</v>
      </c>
      <c r="O22" s="23">
        <v>538465</v>
      </c>
      <c r="P22" s="32">
        <v>63195.073632620872</v>
      </c>
      <c r="Q22" s="36">
        <v>496565</v>
      </c>
      <c r="R22" s="40">
        <f>Q22*100000/D39</f>
        <v>58691.672074103757</v>
      </c>
      <c r="S22" s="42">
        <v>467556</v>
      </c>
      <c r="T22" s="40">
        <f>S22*100000/D40</f>
        <v>55110.390276273312</v>
      </c>
      <c r="U22" s="48">
        <v>384432</v>
      </c>
      <c r="V22" s="40">
        <f>U22*100000/D41</f>
        <v>44284.401069925283</v>
      </c>
      <c r="W22" s="49">
        <v>368922</v>
      </c>
      <c r="X22" s="40">
        <f>W22*100000/D42</f>
        <v>43450.997758679376</v>
      </c>
      <c r="Y22" s="59">
        <v>312472</v>
      </c>
      <c r="Z22" s="40">
        <f>Y22*100000/D43</f>
        <v>36774.434240831164</v>
      </c>
      <c r="AA22" s="68">
        <v>287075</v>
      </c>
      <c r="AB22" s="67">
        <f t="shared" si="2"/>
        <v>33930.929003601414</v>
      </c>
      <c r="AC22" s="65">
        <v>846057</v>
      </c>
      <c r="AD22" s="73">
        <f t="shared" si="1"/>
        <v>339.30929003601415</v>
      </c>
      <c r="AE22" s="18">
        <v>287075</v>
      </c>
    </row>
    <row r="23" spans="1:31" ht="24">
      <c r="A23" s="12">
        <v>19</v>
      </c>
      <c r="B23" s="13" t="s">
        <v>18</v>
      </c>
      <c r="C23" s="23">
        <v>4241</v>
      </c>
      <c r="D23" s="20">
        <v>503.31528234195298</v>
      </c>
      <c r="E23" s="23">
        <v>6234</v>
      </c>
      <c r="F23" s="20">
        <v>738.70961625966936</v>
      </c>
      <c r="G23" s="23">
        <v>1528</v>
      </c>
      <c r="H23" s="20">
        <v>181.34690428491402</v>
      </c>
      <c r="I23" s="23">
        <v>1528</v>
      </c>
      <c r="J23" s="20">
        <v>180.93589327624224</v>
      </c>
      <c r="K23" s="23">
        <v>1083</v>
      </c>
      <c r="L23" s="20">
        <v>128.22789755976271</v>
      </c>
      <c r="M23" s="23">
        <v>1060</v>
      </c>
      <c r="N23" s="20">
        <v>125.31772772950286</v>
      </c>
      <c r="O23" s="23">
        <v>1022</v>
      </c>
      <c r="P23" s="32">
        <v>119.94347868949427</v>
      </c>
      <c r="Q23" s="36">
        <v>983</v>
      </c>
      <c r="R23" s="40">
        <f>Q23*100000/D39</f>
        <v>116.18602529144017</v>
      </c>
      <c r="S23" s="42">
        <v>738</v>
      </c>
      <c r="T23" s="40">
        <f>S23*100000/D40</f>
        <v>86.987372686672188</v>
      </c>
      <c r="U23" s="53">
        <v>828</v>
      </c>
      <c r="V23" s="40">
        <f>U23*100000/D41</f>
        <v>95.380936253740941</v>
      </c>
      <c r="W23" s="51">
        <v>827</v>
      </c>
      <c r="X23" s="40">
        <f>W23*100000/D42</f>
        <v>97.402635642297952</v>
      </c>
      <c r="Y23" s="34">
        <v>585</v>
      </c>
      <c r="Z23" s="40">
        <f>Y23*100000/D43</f>
        <v>68.84790967154251</v>
      </c>
      <c r="AA23" s="69">
        <v>752</v>
      </c>
      <c r="AB23" s="67">
        <f t="shared" si="2"/>
        <v>88.882900324682609</v>
      </c>
      <c r="AC23" s="65">
        <v>846057</v>
      </c>
      <c r="AD23" s="73">
        <f t="shared" si="1"/>
        <v>0.88882900324682612</v>
      </c>
      <c r="AE23" s="2">
        <v>752</v>
      </c>
    </row>
    <row r="24" spans="1:31" ht="24">
      <c r="A24" s="12">
        <v>20</v>
      </c>
      <c r="B24" s="13" t="s">
        <v>19</v>
      </c>
      <c r="C24" s="23">
        <v>14136</v>
      </c>
      <c r="D24" s="20">
        <v>1677.638488843633</v>
      </c>
      <c r="E24" s="23">
        <v>14846</v>
      </c>
      <c r="F24" s="20">
        <v>1759.2048384650386</v>
      </c>
      <c r="G24" s="23">
        <v>12994</v>
      </c>
      <c r="H24" s="20">
        <v>1542.1607815956629</v>
      </c>
      <c r="I24" s="23">
        <v>12994</v>
      </c>
      <c r="J24" s="20">
        <v>1538.6655741043792</v>
      </c>
      <c r="K24" s="23">
        <v>13528</v>
      </c>
      <c r="L24" s="20">
        <v>1601.7239133780888</v>
      </c>
      <c r="M24" s="23">
        <v>14100</v>
      </c>
      <c r="N24" s="20">
        <v>1666.9622273452737</v>
      </c>
      <c r="O24" s="23">
        <v>14290</v>
      </c>
      <c r="P24" s="32">
        <v>1677.0961942004628</v>
      </c>
      <c r="Q24" s="36">
        <v>14086</v>
      </c>
      <c r="R24" s="40">
        <f>Q24*100000/D39</f>
        <v>1664.8996462413288</v>
      </c>
      <c r="S24" s="42">
        <v>13234</v>
      </c>
      <c r="T24" s="40">
        <f>S24*100000/D40</f>
        <v>1559.8792549260431</v>
      </c>
      <c r="U24" s="48">
        <v>16154</v>
      </c>
      <c r="V24" s="40">
        <f>U24*100000/D41</f>
        <v>1860.849811887598</v>
      </c>
      <c r="W24" s="49">
        <v>16868</v>
      </c>
      <c r="X24" s="40">
        <f>W24*100000/D42</f>
        <v>1986.683987925371</v>
      </c>
      <c r="Y24" s="34">
        <v>14739</v>
      </c>
      <c r="Z24" s="40">
        <f>Y24*100000/D43</f>
        <v>1734.6142575194274</v>
      </c>
      <c r="AA24" s="68">
        <v>17131</v>
      </c>
      <c r="AB24" s="67">
        <f t="shared" si="2"/>
        <v>2024.8044753485876</v>
      </c>
      <c r="AC24" s="65">
        <v>846057</v>
      </c>
      <c r="AD24" s="73">
        <f t="shared" si="1"/>
        <v>20.248044753485875</v>
      </c>
      <c r="AE24" s="18">
        <v>17131</v>
      </c>
    </row>
    <row r="25" spans="1:31" ht="24.75" thickBot="1">
      <c r="A25" s="15">
        <v>21</v>
      </c>
      <c r="B25" s="16" t="s">
        <v>20</v>
      </c>
      <c r="C25" s="24">
        <v>100020</v>
      </c>
      <c r="D25" s="21">
        <v>11870.218000434363</v>
      </c>
      <c r="E25" s="24">
        <v>81526</v>
      </c>
      <c r="F25" s="21">
        <v>9660.5775064462323</v>
      </c>
      <c r="G25" s="24">
        <v>47333</v>
      </c>
      <c r="H25" s="21">
        <v>5617.6001443179548</v>
      </c>
      <c r="I25" s="24">
        <v>47333</v>
      </c>
      <c r="J25" s="21">
        <v>5604.868217568307</v>
      </c>
      <c r="K25" s="24">
        <v>48617</v>
      </c>
      <c r="L25" s="21">
        <v>5756.2841141855806</v>
      </c>
      <c r="M25" s="24">
        <v>63095</v>
      </c>
      <c r="N25" s="21">
        <v>7459.3604066914941</v>
      </c>
      <c r="O25" s="24">
        <v>62960</v>
      </c>
      <c r="P25" s="33">
        <v>7389.0816225935023</v>
      </c>
      <c r="Q25" s="37">
        <v>61103</v>
      </c>
      <c r="R25" s="41">
        <f>Q25*100000/D39</f>
        <v>7222.0902374189918</v>
      </c>
      <c r="S25" s="43">
        <v>55364</v>
      </c>
      <c r="T25" s="41">
        <f>S25*100000/D40</f>
        <v>6525.70311846195</v>
      </c>
      <c r="U25" s="54">
        <v>56447</v>
      </c>
      <c r="V25" s="41">
        <f>U25*100000/D41</f>
        <v>6502.3764598006219</v>
      </c>
      <c r="W25" s="52">
        <v>58213</v>
      </c>
      <c r="X25" s="41">
        <f>W25*100000/D42</f>
        <v>6856.2268786518625</v>
      </c>
      <c r="Y25" s="34">
        <v>48723</v>
      </c>
      <c r="Z25" s="40">
        <f>Y25*100000/D43</f>
        <v>5734.148210130882</v>
      </c>
      <c r="AA25" s="70">
        <v>57810</v>
      </c>
      <c r="AB25" s="67">
        <f t="shared" si="2"/>
        <v>6832.8729624599764</v>
      </c>
      <c r="AC25" s="65">
        <v>846057</v>
      </c>
      <c r="AD25" s="73">
        <f t="shared" si="1"/>
        <v>68.32872962459976</v>
      </c>
      <c r="AE25" s="18">
        <v>57810</v>
      </c>
    </row>
    <row r="26" spans="1:31">
      <c r="I26" s="34"/>
      <c r="K26" s="34"/>
      <c r="M26" s="34"/>
      <c r="O26" s="34"/>
    </row>
    <row r="27" spans="1:31">
      <c r="A27" s="17" t="s">
        <v>28</v>
      </c>
      <c r="B27" s="2"/>
      <c r="C27" s="18"/>
      <c r="E27" s="18"/>
      <c r="G27" s="18"/>
      <c r="I27" s="18"/>
      <c r="K27" s="18"/>
      <c r="M27" s="18"/>
      <c r="O27" s="18"/>
      <c r="Q27" s="18"/>
    </row>
    <row r="28" spans="1:31">
      <c r="A28" s="2" t="s">
        <v>29</v>
      </c>
      <c r="B28" s="1" t="s">
        <v>30</v>
      </c>
    </row>
    <row r="30" spans="1:31" ht="12.75">
      <c r="A30" s="30" t="s">
        <v>51</v>
      </c>
      <c r="C30" s="29" t="s">
        <v>42</v>
      </c>
      <c r="D30" s="28"/>
    </row>
    <row r="31" spans="1:31">
      <c r="C31" s="27" t="s">
        <v>41</v>
      </c>
      <c r="D31" s="28" t="s">
        <v>40</v>
      </c>
    </row>
    <row r="32" spans="1:31">
      <c r="C32" s="2" t="s">
        <v>34</v>
      </c>
      <c r="D32" s="25">
        <v>842613</v>
      </c>
    </row>
    <row r="33" spans="3:4">
      <c r="C33" s="2" t="s">
        <v>35</v>
      </c>
      <c r="D33" s="25">
        <v>843904</v>
      </c>
    </row>
    <row r="34" spans="3:4">
      <c r="C34" s="2" t="s">
        <v>36</v>
      </c>
      <c r="D34" s="25">
        <v>842584</v>
      </c>
    </row>
    <row r="35" spans="3:4">
      <c r="C35" s="2" t="s">
        <v>37</v>
      </c>
      <c r="D35" s="25">
        <v>844498</v>
      </c>
    </row>
    <row r="36" spans="3:4">
      <c r="C36" s="2" t="s">
        <v>38</v>
      </c>
      <c r="D36" s="25">
        <v>844590</v>
      </c>
    </row>
    <row r="37" spans="3:4">
      <c r="C37" s="2" t="s">
        <v>39</v>
      </c>
      <c r="D37" s="25">
        <v>845850</v>
      </c>
    </row>
    <row r="38" spans="3:4">
      <c r="C38" s="2" t="s">
        <v>43</v>
      </c>
      <c r="D38" s="25">
        <v>852068</v>
      </c>
    </row>
    <row r="39" spans="3:4">
      <c r="C39" s="2" t="s">
        <v>45</v>
      </c>
      <c r="D39" s="25">
        <v>846057</v>
      </c>
    </row>
    <row r="40" spans="3:4">
      <c r="C40" s="2" t="s">
        <v>46</v>
      </c>
      <c r="D40" s="25">
        <v>848399</v>
      </c>
    </row>
    <row r="41" spans="3:4">
      <c r="C41" s="2" t="s">
        <v>50</v>
      </c>
      <c r="D41" s="25">
        <v>868098</v>
      </c>
    </row>
    <row r="42" spans="3:4" ht="15">
      <c r="C42" s="55" t="s">
        <v>52</v>
      </c>
      <c r="D42" s="56">
        <v>849053</v>
      </c>
    </row>
    <row r="43" spans="3:4">
      <c r="C43" s="2" t="s">
        <v>55</v>
      </c>
      <c r="D43" s="18">
        <v>849699</v>
      </c>
    </row>
  </sheetData>
  <mergeCells count="13">
    <mergeCell ref="AA3:AB3"/>
    <mergeCell ref="C3:D3"/>
    <mergeCell ref="E3:F3"/>
    <mergeCell ref="O3:P3"/>
    <mergeCell ref="I3:J3"/>
    <mergeCell ref="K3:L3"/>
    <mergeCell ref="M3:N3"/>
    <mergeCell ref="G3:H3"/>
    <mergeCell ref="Y3:Z3"/>
    <mergeCell ref="W3:X3"/>
    <mergeCell ref="U3:V3"/>
    <mergeCell ref="Q3:R3"/>
    <mergeCell ref="S3:T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6"/>
  <sheetViews>
    <sheetView showGridLines="0" topLeftCell="B1" workbookViewId="0">
      <pane xSplit="3" ySplit="14" topLeftCell="Y15" activePane="bottomRight" state="frozen"/>
      <selection activeCell="B1" sqref="B1"/>
      <selection pane="topRight" activeCell="E1" sqref="E1"/>
      <selection pane="bottomLeft" activeCell="B15" sqref="B15"/>
      <selection pane="bottomRight" activeCell="AB5" sqref="AB5:AB9"/>
    </sheetView>
  </sheetViews>
  <sheetFormatPr defaultColWidth="9" defaultRowHeight="11.25"/>
  <cols>
    <col min="1" max="1" width="0" style="2" hidden="1" customWidth="1"/>
    <col min="2" max="2" width="62.140625" style="1" customWidth="1"/>
    <col min="3" max="3" width="9.85546875" style="2" bestFit="1" customWidth="1"/>
    <col min="4" max="4" width="10.140625" style="2" bestFit="1" customWidth="1"/>
    <col min="5" max="5" width="9.85546875" style="2" bestFit="1" customWidth="1"/>
    <col min="6" max="6" width="9" style="2"/>
    <col min="7" max="7" width="9.85546875" style="2" bestFit="1" customWidth="1"/>
    <col min="8" max="8" width="9" style="2"/>
    <col min="9" max="9" width="9.85546875" style="2" bestFit="1" customWidth="1"/>
    <col min="10" max="10" width="9" style="2"/>
    <col min="11" max="11" width="9.85546875" style="2" bestFit="1" customWidth="1"/>
    <col min="12" max="12" width="9" style="2"/>
    <col min="13" max="13" width="9.85546875" style="2" bestFit="1" customWidth="1"/>
    <col min="14" max="14" width="9" style="2"/>
    <col min="15" max="15" width="9.42578125" style="2" customWidth="1"/>
    <col min="16" max="16" width="9.85546875" style="2" customWidth="1"/>
    <col min="17" max="17" width="9" style="2"/>
    <col min="18" max="18" width="9.28515625" style="2" bestFit="1" customWidth="1"/>
    <col min="19" max="19" width="9" style="2"/>
    <col min="20" max="20" width="9.28515625" style="2" bestFit="1" customWidth="1"/>
    <col min="21" max="21" width="9" style="2"/>
    <col min="22" max="22" width="9.7109375" style="2" customWidth="1"/>
    <col min="23" max="23" width="9" style="2"/>
    <col min="24" max="24" width="9.28515625" style="2" customWidth="1"/>
    <col min="25" max="25" width="10.42578125" style="2" customWidth="1"/>
    <col min="26" max="26" width="9.28515625" style="2" bestFit="1" customWidth="1"/>
    <col min="27" max="27" width="10.42578125" style="2" customWidth="1"/>
    <col min="28" max="28" width="9.28515625" style="2" bestFit="1" customWidth="1"/>
    <col min="29" max="29" width="10.42578125" style="2" customWidth="1"/>
    <col min="30" max="30" width="9.28515625" style="2" bestFit="1" customWidth="1"/>
    <col min="31" max="16384" width="9" style="2"/>
  </cols>
  <sheetData>
    <row r="1" spans="1:31" ht="14.25">
      <c r="A1" s="26" t="s">
        <v>57</v>
      </c>
      <c r="F1" s="39"/>
    </row>
    <row r="2" spans="1:31" ht="14.25">
      <c r="A2" s="3"/>
    </row>
    <row r="3" spans="1:31">
      <c r="A3" s="4" t="s">
        <v>26</v>
      </c>
      <c r="B3" s="5" t="s">
        <v>27</v>
      </c>
      <c r="C3" s="75" t="s">
        <v>31</v>
      </c>
      <c r="D3" s="76"/>
      <c r="E3" s="75" t="s">
        <v>32</v>
      </c>
      <c r="F3" s="76"/>
      <c r="G3" s="77" t="s">
        <v>33</v>
      </c>
      <c r="H3" s="77"/>
      <c r="I3" s="75" t="s">
        <v>23</v>
      </c>
      <c r="J3" s="76"/>
      <c r="K3" s="77" t="s">
        <v>24</v>
      </c>
      <c r="L3" s="77"/>
      <c r="M3" s="75" t="s">
        <v>25</v>
      </c>
      <c r="N3" s="76"/>
      <c r="O3" s="75" t="s">
        <v>44</v>
      </c>
      <c r="P3" s="76"/>
      <c r="Q3" s="75" t="s">
        <v>47</v>
      </c>
      <c r="R3" s="76"/>
      <c r="S3" s="75" t="s">
        <v>48</v>
      </c>
      <c r="T3" s="76"/>
      <c r="U3" s="75" t="s">
        <v>49</v>
      </c>
      <c r="V3" s="76"/>
      <c r="W3" s="75" t="s">
        <v>53</v>
      </c>
      <c r="X3" s="76"/>
      <c r="Y3" s="75" t="s">
        <v>54</v>
      </c>
      <c r="Z3" s="76"/>
      <c r="AA3" s="75" t="s">
        <v>58</v>
      </c>
      <c r="AB3" s="76"/>
      <c r="AC3" s="75" t="s">
        <v>58</v>
      </c>
      <c r="AD3" s="76"/>
    </row>
    <row r="4" spans="1:31" ht="12" thickBot="1">
      <c r="A4" s="6"/>
      <c r="B4" s="7"/>
      <c r="C4" s="8" t="s">
        <v>21</v>
      </c>
      <c r="D4" s="9" t="s">
        <v>22</v>
      </c>
      <c r="E4" s="8" t="s">
        <v>21</v>
      </c>
      <c r="F4" s="9" t="s">
        <v>22</v>
      </c>
      <c r="G4" s="8" t="s">
        <v>21</v>
      </c>
      <c r="H4" s="9" t="s">
        <v>22</v>
      </c>
      <c r="I4" s="8" t="s">
        <v>21</v>
      </c>
      <c r="J4" s="9" t="s">
        <v>22</v>
      </c>
      <c r="K4" s="8" t="s">
        <v>21</v>
      </c>
      <c r="L4" s="9" t="s">
        <v>22</v>
      </c>
      <c r="M4" s="8" t="s">
        <v>21</v>
      </c>
      <c r="N4" s="9" t="s">
        <v>22</v>
      </c>
      <c r="O4" s="8" t="s">
        <v>21</v>
      </c>
      <c r="P4" s="9" t="s">
        <v>22</v>
      </c>
      <c r="Q4" s="38" t="s">
        <v>21</v>
      </c>
      <c r="R4" s="45" t="s">
        <v>22</v>
      </c>
      <c r="S4" s="46" t="s">
        <v>21</v>
      </c>
      <c r="T4" s="47" t="s">
        <v>22</v>
      </c>
      <c r="U4" s="46" t="s">
        <v>21</v>
      </c>
      <c r="V4" s="47" t="s">
        <v>22</v>
      </c>
      <c r="W4" s="46" t="s">
        <v>21</v>
      </c>
      <c r="X4" s="47" t="s">
        <v>22</v>
      </c>
      <c r="Y4" s="46" t="s">
        <v>21</v>
      </c>
      <c r="Z4" s="47" t="s">
        <v>22</v>
      </c>
      <c r="AA4" s="46" t="s">
        <v>21</v>
      </c>
      <c r="AB4" s="47" t="s">
        <v>22</v>
      </c>
      <c r="AC4" s="46" t="s">
        <v>21</v>
      </c>
      <c r="AD4" s="47" t="s">
        <v>22</v>
      </c>
    </row>
    <row r="5" spans="1:31" ht="15">
      <c r="A5" s="12">
        <v>4</v>
      </c>
      <c r="B5" s="13" t="s">
        <v>3</v>
      </c>
      <c r="C5" s="23">
        <v>194899</v>
      </c>
      <c r="D5" s="20">
        <v>23130.310118642839</v>
      </c>
      <c r="E5" s="23">
        <v>239796</v>
      </c>
      <c r="F5" s="20">
        <v>28415.080388290608</v>
      </c>
      <c r="G5" s="23">
        <v>272424</v>
      </c>
      <c r="H5" s="20">
        <v>32331.969275466898</v>
      </c>
      <c r="I5" s="23">
        <v>272424</v>
      </c>
      <c r="J5" s="20">
        <v>32258.690961967939</v>
      </c>
      <c r="K5" s="23">
        <v>336873</v>
      </c>
      <c r="L5" s="20">
        <v>39885.980179732178</v>
      </c>
      <c r="M5" s="23">
        <v>399705</v>
      </c>
      <c r="N5" s="20">
        <v>47254.832417095226</v>
      </c>
      <c r="O5" s="23">
        <v>444686</v>
      </c>
      <c r="P5" s="32">
        <v>52189.027166845837</v>
      </c>
      <c r="Q5" s="36">
        <v>487647</v>
      </c>
      <c r="R5" s="40">
        <f>Q5*100000/D21</f>
        <v>57637.605976902269</v>
      </c>
      <c r="S5" s="42">
        <v>554002</v>
      </c>
      <c r="T5" s="40">
        <f>S5*100000/D22</f>
        <v>65299.699787482066</v>
      </c>
      <c r="U5" s="48">
        <v>620714</v>
      </c>
      <c r="V5" s="40">
        <f>U5*100000/D23</f>
        <v>71502.75660121323</v>
      </c>
      <c r="W5" s="49">
        <v>643186</v>
      </c>
      <c r="X5" s="40">
        <f>W5*100000/D24</f>
        <v>75753.339308617957</v>
      </c>
      <c r="Y5" s="58">
        <v>532273</v>
      </c>
      <c r="Z5" s="40">
        <f>Y5*100000/D25</f>
        <v>62642.535768548631</v>
      </c>
      <c r="AA5" s="74">
        <v>573488</v>
      </c>
      <c r="AB5" s="40">
        <v>67783.612688034016</v>
      </c>
      <c r="AE5" s="2">
        <v>846057</v>
      </c>
    </row>
    <row r="6" spans="1:31" ht="15">
      <c r="A6" s="12">
        <v>9</v>
      </c>
      <c r="B6" s="13" t="s">
        <v>8</v>
      </c>
      <c r="C6" s="23">
        <v>308419</v>
      </c>
      <c r="D6" s="20">
        <v>36602.687117336194</v>
      </c>
      <c r="E6" s="23">
        <v>357475</v>
      </c>
      <c r="F6" s="20">
        <v>42359.675982102228</v>
      </c>
      <c r="G6" s="23">
        <v>369427</v>
      </c>
      <c r="H6" s="20">
        <v>43844.530634334384</v>
      </c>
      <c r="I6" s="23">
        <v>369427</v>
      </c>
      <c r="J6" s="20">
        <v>43745.159846441318</v>
      </c>
      <c r="K6" s="23">
        <v>397250</v>
      </c>
      <c r="L6" s="20">
        <v>47034.655868527923</v>
      </c>
      <c r="M6" s="23">
        <v>442226</v>
      </c>
      <c r="N6" s="20">
        <v>52281.846663119934</v>
      </c>
      <c r="O6" s="23">
        <v>474470</v>
      </c>
      <c r="P6" s="32">
        <v>55684.522831511102</v>
      </c>
      <c r="Q6" s="36">
        <v>494050</v>
      </c>
      <c r="R6" s="40">
        <f>Q6*100000/D21</f>
        <v>58394.41077847001</v>
      </c>
      <c r="S6" s="42">
        <v>566705</v>
      </c>
      <c r="T6" s="40">
        <f>S6*100000/D22</f>
        <v>66796.990566938432</v>
      </c>
      <c r="U6" s="48">
        <v>635186</v>
      </c>
      <c r="V6" s="40">
        <f>U6*100000/D23</f>
        <v>73169.849487039479</v>
      </c>
      <c r="W6" s="49">
        <v>661285</v>
      </c>
      <c r="X6" s="40">
        <f>W6*100000/D24</f>
        <v>77885.008356368795</v>
      </c>
      <c r="Y6" s="58">
        <v>568108</v>
      </c>
      <c r="Z6" s="40">
        <f>Y6*100000/D25</f>
        <v>66859.911568684911</v>
      </c>
      <c r="AA6" s="58">
        <v>621224</v>
      </c>
      <c r="AB6" s="40">
        <v>73425.785733112541</v>
      </c>
      <c r="AE6" s="2">
        <v>846057</v>
      </c>
    </row>
    <row r="7" spans="1:31" ht="15">
      <c r="A7" s="12">
        <v>10</v>
      </c>
      <c r="B7" s="13" t="s">
        <v>9</v>
      </c>
      <c r="C7" s="23">
        <v>388966</v>
      </c>
      <c r="D7" s="20">
        <v>46161.879771615197</v>
      </c>
      <c r="E7" s="23">
        <v>414848</v>
      </c>
      <c r="F7" s="20">
        <v>49158.198088882149</v>
      </c>
      <c r="G7" s="23">
        <v>352843</v>
      </c>
      <c r="H7" s="20">
        <v>41876.299573692355</v>
      </c>
      <c r="I7" s="23">
        <v>352843</v>
      </c>
      <c r="J7" s="20">
        <v>41781.389653971943</v>
      </c>
      <c r="K7" s="23">
        <v>371826</v>
      </c>
      <c r="L7" s="20">
        <v>44024.437892942136</v>
      </c>
      <c r="M7" s="23">
        <v>443867</v>
      </c>
      <c r="N7" s="20">
        <v>52475.852692557775</v>
      </c>
      <c r="O7" s="23">
        <v>497391</v>
      </c>
      <c r="P7" s="32">
        <v>58374.566349164619</v>
      </c>
      <c r="Q7" s="36">
        <v>468258</v>
      </c>
      <c r="R7" s="40">
        <f>Q7*100000/D21</f>
        <v>55345.916409887279</v>
      </c>
      <c r="S7" s="42">
        <v>435014</v>
      </c>
      <c r="T7" s="40">
        <f>S7*100000/D22</f>
        <v>51274.695043252053</v>
      </c>
      <c r="U7" s="48">
        <v>384409</v>
      </c>
      <c r="V7" s="40">
        <f>U7*100000/D23</f>
        <v>44281.751599473791</v>
      </c>
      <c r="W7" s="49">
        <v>364088</v>
      </c>
      <c r="X7" s="40">
        <f>W7*100000/D24</f>
        <v>42881.657564368776</v>
      </c>
      <c r="Y7" s="58">
        <v>334907</v>
      </c>
      <c r="Z7" s="40">
        <f>Y7*100000/D25</f>
        <v>39414.780998918439</v>
      </c>
      <c r="AA7" s="58">
        <v>333641</v>
      </c>
      <c r="AB7" s="40">
        <v>39434.813493653499</v>
      </c>
      <c r="AE7" s="2">
        <v>846057</v>
      </c>
    </row>
    <row r="8" spans="1:31" ht="15">
      <c r="A8" s="12">
        <v>11</v>
      </c>
      <c r="B8" s="13" t="s">
        <v>10</v>
      </c>
      <c r="C8" s="23">
        <v>212287</v>
      </c>
      <c r="D8" s="20">
        <v>25193.890908400419</v>
      </c>
      <c r="E8" s="23">
        <v>223277</v>
      </c>
      <c r="F8" s="20">
        <v>26457.630251782193</v>
      </c>
      <c r="G8" s="23">
        <v>212624</v>
      </c>
      <c r="H8" s="20">
        <v>25234.754042326935</v>
      </c>
      <c r="I8" s="23">
        <v>212624</v>
      </c>
      <c r="J8" s="20">
        <v>25177.56110730872</v>
      </c>
      <c r="K8" s="23">
        <v>240475</v>
      </c>
      <c r="L8" s="20">
        <v>28472.3948898282</v>
      </c>
      <c r="M8" s="23">
        <v>292773</v>
      </c>
      <c r="N8" s="20">
        <v>34612.874623160133</v>
      </c>
      <c r="O8" s="23">
        <v>339357</v>
      </c>
      <c r="P8" s="32">
        <v>39827.455085744332</v>
      </c>
      <c r="Q8" s="36">
        <v>348791</v>
      </c>
      <c r="R8" s="40">
        <f>Q8*100000/D21</f>
        <v>41225.47298822656</v>
      </c>
      <c r="S8" s="42">
        <v>375589</v>
      </c>
      <c r="T8" s="40">
        <f>S8*100000/D22</f>
        <v>44270.325636876049</v>
      </c>
      <c r="U8" s="48">
        <v>390194</v>
      </c>
      <c r="V8" s="40">
        <f>U8*100000/D23</f>
        <v>44948.151015207957</v>
      </c>
      <c r="W8" s="49">
        <v>460347</v>
      </c>
      <c r="X8" s="57">
        <f>W8*100000/D24</f>
        <v>54218.876795677068</v>
      </c>
      <c r="Y8" s="58">
        <v>445233</v>
      </c>
      <c r="Z8" s="40">
        <f>Y8*100000/D25</f>
        <v>52398.908319298949</v>
      </c>
      <c r="AA8" s="58">
        <v>509258</v>
      </c>
      <c r="AB8" s="40">
        <v>60191.925603121301</v>
      </c>
      <c r="AE8" s="2">
        <v>846057</v>
      </c>
    </row>
    <row r="9" spans="1:31" ht="15">
      <c r="A9" s="12">
        <v>13</v>
      </c>
      <c r="B9" s="13" t="s">
        <v>12</v>
      </c>
      <c r="C9" s="23">
        <v>202476</v>
      </c>
      <c r="D9" s="20">
        <v>24029.536691221238</v>
      </c>
      <c r="E9" s="23">
        <v>240648</v>
      </c>
      <c r="F9" s="20">
        <v>28516.039739117245</v>
      </c>
      <c r="G9" s="23">
        <v>242717</v>
      </c>
      <c r="H9" s="20">
        <v>28806.267386990497</v>
      </c>
      <c r="I9" s="23">
        <v>242717</v>
      </c>
      <c r="J9" s="20">
        <v>28740.979848383304</v>
      </c>
      <c r="K9" s="23">
        <v>273962</v>
      </c>
      <c r="L9" s="20">
        <v>32437.27725878829</v>
      </c>
      <c r="M9" s="23">
        <v>340771</v>
      </c>
      <c r="N9" s="20">
        <v>40287.403203877759</v>
      </c>
      <c r="O9" s="23">
        <v>415089</v>
      </c>
      <c r="P9" s="32">
        <v>48715.478107381103</v>
      </c>
      <c r="Q9" s="36">
        <v>474679</v>
      </c>
      <c r="R9" s="40">
        <f>Q9*100000/D21</f>
        <v>56104.8487276862</v>
      </c>
      <c r="S9" s="42">
        <v>532315</v>
      </c>
      <c r="T9" s="40">
        <f>S9*100000/D22</f>
        <v>62743.473294994452</v>
      </c>
      <c r="U9" s="48">
        <v>524398</v>
      </c>
      <c r="V9" s="40">
        <f>U9*100000/D23</f>
        <v>60407.695905301014</v>
      </c>
      <c r="W9" s="49">
        <v>520530</v>
      </c>
      <c r="X9" s="40">
        <f>W9*100000/D24</f>
        <v>61307.12688136076</v>
      </c>
      <c r="Y9" s="34">
        <v>422955</v>
      </c>
      <c r="Z9" s="40">
        <f>Y9*100000/D25</f>
        <v>49777.038692525239</v>
      </c>
      <c r="AA9" s="34">
        <v>463073</v>
      </c>
      <c r="AB9" s="40">
        <v>54733.073539962439</v>
      </c>
      <c r="AE9" s="2">
        <v>846057</v>
      </c>
    </row>
    <row r="10" spans="1:31">
      <c r="I10" s="34"/>
      <c r="K10" s="34"/>
      <c r="M10" s="34"/>
      <c r="O10" s="34"/>
    </row>
    <row r="12" spans="1:31" ht="12.75">
      <c r="A12" s="30" t="s">
        <v>51</v>
      </c>
      <c r="C12" s="29" t="s">
        <v>42</v>
      </c>
      <c r="D12" s="28"/>
    </row>
    <row r="13" spans="1:31">
      <c r="C13" s="27" t="s">
        <v>41</v>
      </c>
      <c r="D13" s="28" t="s">
        <v>40</v>
      </c>
    </row>
    <row r="14" spans="1:31">
      <c r="C14" s="2" t="s">
        <v>34</v>
      </c>
      <c r="D14" s="25">
        <v>842613</v>
      </c>
    </row>
    <row r="15" spans="1:31">
      <c r="C15" s="2" t="s">
        <v>35</v>
      </c>
      <c r="D15" s="25">
        <v>843904</v>
      </c>
    </row>
    <row r="16" spans="1:31">
      <c r="C16" s="2" t="s">
        <v>36</v>
      </c>
      <c r="D16" s="25">
        <v>842584</v>
      </c>
    </row>
    <row r="17" spans="3:12">
      <c r="C17" s="2" t="s">
        <v>37</v>
      </c>
      <c r="D17" s="25">
        <v>844498</v>
      </c>
    </row>
    <row r="18" spans="3:12">
      <c r="C18" s="2" t="s">
        <v>38</v>
      </c>
      <c r="D18" s="25">
        <v>844590</v>
      </c>
    </row>
    <row r="19" spans="3:12">
      <c r="C19" s="2" t="s">
        <v>39</v>
      </c>
      <c r="D19" s="25">
        <v>845850</v>
      </c>
      <c r="L19" s="2" t="s">
        <v>56</v>
      </c>
    </row>
    <row r="20" spans="3:12">
      <c r="C20" s="2" t="s">
        <v>43</v>
      </c>
      <c r="D20" s="25">
        <v>852068</v>
      </c>
    </row>
    <row r="21" spans="3:12">
      <c r="C21" s="2" t="s">
        <v>45</v>
      </c>
      <c r="D21" s="25">
        <v>846057</v>
      </c>
    </row>
    <row r="22" spans="3:12">
      <c r="C22" s="2" t="s">
        <v>46</v>
      </c>
      <c r="D22" s="25">
        <v>848399</v>
      </c>
    </row>
    <row r="23" spans="3:12">
      <c r="C23" s="2" t="s">
        <v>50</v>
      </c>
      <c r="D23" s="25">
        <v>868098</v>
      </c>
    </row>
    <row r="24" spans="3:12" ht="15">
      <c r="C24" s="55" t="s">
        <v>52</v>
      </c>
      <c r="D24" s="56">
        <v>849053</v>
      </c>
    </row>
    <row r="25" spans="3:12">
      <c r="C25" s="2" t="s">
        <v>55</v>
      </c>
      <c r="D25" s="18">
        <v>849699</v>
      </c>
    </row>
    <row r="26" spans="3:12">
      <c r="C26" s="2" t="s">
        <v>117</v>
      </c>
      <c r="D26" s="2">
        <v>846057</v>
      </c>
    </row>
  </sheetData>
  <mergeCells count="14">
    <mergeCell ref="AC3:AD3"/>
    <mergeCell ref="AA3:AB3"/>
    <mergeCell ref="Y3:Z3"/>
    <mergeCell ref="C3:D3"/>
    <mergeCell ref="E3:F3"/>
    <mergeCell ref="G3:H3"/>
    <mergeCell ref="I3:J3"/>
    <mergeCell ref="K3:L3"/>
    <mergeCell ref="M3:N3"/>
    <mergeCell ref="O3:P3"/>
    <mergeCell ref="Q3:R3"/>
    <mergeCell ref="S3:T3"/>
    <mergeCell ref="U3:V3"/>
    <mergeCell ref="W3:X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"/>
  <sheetViews>
    <sheetView topLeftCell="A8" workbookViewId="0">
      <selection activeCell="O10" sqref="O10"/>
    </sheetView>
  </sheetViews>
  <sheetFormatPr defaultRowHeight="15"/>
  <cols>
    <col min="1" max="1" width="40.42578125" customWidth="1"/>
    <col min="13" max="13" width="8.85546875" customWidth="1"/>
  </cols>
  <sheetData>
    <row r="1" spans="1:16">
      <c r="B1">
        <v>2548</v>
      </c>
      <c r="C1">
        <v>2549</v>
      </c>
      <c r="D1">
        <v>2550</v>
      </c>
      <c r="E1">
        <v>2551</v>
      </c>
      <c r="F1">
        <v>2552</v>
      </c>
      <c r="G1">
        <v>2553</v>
      </c>
      <c r="H1">
        <v>2554</v>
      </c>
      <c r="I1">
        <v>2555</v>
      </c>
      <c r="J1">
        <v>2556</v>
      </c>
      <c r="K1">
        <v>2557</v>
      </c>
      <c r="L1">
        <v>2558</v>
      </c>
      <c r="M1">
        <v>2559</v>
      </c>
      <c r="N1">
        <v>2560</v>
      </c>
    </row>
    <row r="2" spans="1:16" ht="24" customHeight="1">
      <c r="A2" s="13" t="s">
        <v>3</v>
      </c>
      <c r="B2">
        <v>23130.310118642839</v>
      </c>
      <c r="C2">
        <v>28415.080388290608</v>
      </c>
      <c r="D2">
        <v>32331.969275466898</v>
      </c>
      <c r="E2">
        <v>32258.690961967939</v>
      </c>
      <c r="F2">
        <v>39885.980179732178</v>
      </c>
      <c r="G2">
        <v>47254.832417095226</v>
      </c>
      <c r="H2">
        <v>52189.027166845837</v>
      </c>
      <c r="I2">
        <v>57637.605976902269</v>
      </c>
      <c r="J2">
        <v>65299.699787482066</v>
      </c>
      <c r="K2">
        <v>71502.75660121323</v>
      </c>
      <c r="L2">
        <v>75753.339308617957</v>
      </c>
      <c r="M2">
        <v>62642.535768548631</v>
      </c>
      <c r="N2" s="63">
        <v>67783.612688034016</v>
      </c>
      <c r="P2" s="60"/>
    </row>
    <row r="3" spans="1:16" ht="20.25" customHeight="1">
      <c r="A3" s="13" t="s">
        <v>8</v>
      </c>
      <c r="B3">
        <v>36602.687117336194</v>
      </c>
      <c r="C3">
        <v>42359.675982102228</v>
      </c>
      <c r="D3">
        <v>43844.530634334384</v>
      </c>
      <c r="E3">
        <v>43745.159846441318</v>
      </c>
      <c r="F3">
        <v>47034.655868527923</v>
      </c>
      <c r="G3">
        <v>52281.846663119934</v>
      </c>
      <c r="H3">
        <v>55684.522831511102</v>
      </c>
      <c r="I3">
        <v>58394.41077847001</v>
      </c>
      <c r="J3">
        <v>66796.990566938432</v>
      </c>
      <c r="K3">
        <v>73169.849487039479</v>
      </c>
      <c r="L3">
        <v>77885.008356368795</v>
      </c>
      <c r="M3">
        <v>66859.911568684911</v>
      </c>
      <c r="N3" s="63">
        <v>73425.785733112541</v>
      </c>
      <c r="P3" s="60"/>
    </row>
    <row r="4" spans="1:16" ht="21.75">
      <c r="A4" s="13" t="s">
        <v>9</v>
      </c>
      <c r="B4">
        <v>46161.879771615197</v>
      </c>
      <c r="C4">
        <v>49158.198088882149</v>
      </c>
      <c r="D4">
        <v>41876.299573692355</v>
      </c>
      <c r="E4">
        <v>41781.389653971943</v>
      </c>
      <c r="F4">
        <v>44024.437892942136</v>
      </c>
      <c r="G4">
        <v>52475.852692557775</v>
      </c>
      <c r="H4">
        <v>58374.566349164619</v>
      </c>
      <c r="I4">
        <v>55345.916409887279</v>
      </c>
      <c r="J4">
        <v>51274.695043252053</v>
      </c>
      <c r="K4">
        <v>44281.751599473791</v>
      </c>
      <c r="L4">
        <v>42881.657564368776</v>
      </c>
      <c r="M4">
        <v>39414.780998918439</v>
      </c>
      <c r="N4" s="63">
        <v>39434.813493653499</v>
      </c>
      <c r="P4" s="61"/>
    </row>
    <row r="5" spans="1:16" ht="24.75" customHeight="1">
      <c r="A5" s="13" t="s">
        <v>10</v>
      </c>
      <c r="B5">
        <v>25193.890908400419</v>
      </c>
      <c r="C5">
        <v>26457.630251782193</v>
      </c>
      <c r="D5">
        <v>25234.754042326935</v>
      </c>
      <c r="E5">
        <v>25177.56110730872</v>
      </c>
      <c r="F5">
        <v>28472.3948898282</v>
      </c>
      <c r="G5">
        <v>34612.874623160133</v>
      </c>
      <c r="H5">
        <v>39827.455085744332</v>
      </c>
      <c r="I5">
        <v>41225.47298822656</v>
      </c>
      <c r="J5">
        <v>44270.325636876049</v>
      </c>
      <c r="K5">
        <v>44948.151015207957</v>
      </c>
      <c r="L5">
        <v>54218.876795677068</v>
      </c>
      <c r="M5">
        <v>52398.908319298949</v>
      </c>
      <c r="N5" s="63">
        <v>60191.925603121301</v>
      </c>
      <c r="P5" s="60"/>
    </row>
    <row r="6" spans="1:16" ht="32.25" customHeight="1">
      <c r="A6" s="13" t="s">
        <v>12</v>
      </c>
      <c r="B6">
        <v>24029.536691221238</v>
      </c>
      <c r="C6">
        <v>28516.039739117245</v>
      </c>
      <c r="D6">
        <v>28806.267386990497</v>
      </c>
      <c r="E6">
        <v>28740.979848383304</v>
      </c>
      <c r="F6">
        <v>32437.27725878829</v>
      </c>
      <c r="G6">
        <v>40287.403203877759</v>
      </c>
      <c r="H6">
        <v>48715.478107381103</v>
      </c>
      <c r="I6">
        <v>56104.8487276862</v>
      </c>
      <c r="J6">
        <v>62743.473294994452</v>
      </c>
      <c r="K6">
        <v>60407.695905301014</v>
      </c>
      <c r="L6">
        <v>61307.12688136076</v>
      </c>
      <c r="M6">
        <v>49777.038692525239</v>
      </c>
      <c r="N6" s="63">
        <v>54733.073539962439</v>
      </c>
      <c r="P6" s="62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9"/>
  <sheetViews>
    <sheetView topLeftCell="S1" workbookViewId="0">
      <selection activeCell="AL29" sqref="AL29"/>
    </sheetView>
  </sheetViews>
  <sheetFormatPr defaultRowHeight="15"/>
  <cols>
    <col min="2" max="2" width="34" customWidth="1"/>
  </cols>
  <sheetData>
    <row r="1" spans="1:38">
      <c r="A1" t="s">
        <v>59</v>
      </c>
    </row>
    <row r="2" spans="1:38">
      <c r="A2" t="s">
        <v>26</v>
      </c>
      <c r="B2" t="s">
        <v>60</v>
      </c>
      <c r="C2" t="s">
        <v>61</v>
      </c>
      <c r="G2" t="s">
        <v>62</v>
      </c>
      <c r="K2" t="s">
        <v>63</v>
      </c>
      <c r="O2" t="s">
        <v>64</v>
      </c>
      <c r="S2" t="s">
        <v>65</v>
      </c>
      <c r="W2" t="s">
        <v>66</v>
      </c>
      <c r="AA2" t="s">
        <v>67</v>
      </c>
      <c r="AE2" t="s">
        <v>68</v>
      </c>
      <c r="AI2" t="s">
        <v>69</v>
      </c>
    </row>
    <row r="3" spans="1:38">
      <c r="C3" t="s">
        <v>70</v>
      </c>
      <c r="D3" t="s">
        <v>71</v>
      </c>
      <c r="E3" t="s">
        <v>72</v>
      </c>
      <c r="F3" t="s">
        <v>73</v>
      </c>
      <c r="G3" t="s">
        <v>70</v>
      </c>
      <c r="H3" t="s">
        <v>71</v>
      </c>
      <c r="I3" t="s">
        <v>72</v>
      </c>
      <c r="J3" t="s">
        <v>73</v>
      </c>
      <c r="K3" t="s">
        <v>70</v>
      </c>
      <c r="L3" t="s">
        <v>71</v>
      </c>
      <c r="M3" t="s">
        <v>72</v>
      </c>
      <c r="N3" t="s">
        <v>73</v>
      </c>
      <c r="O3" t="s">
        <v>70</v>
      </c>
      <c r="P3" t="s">
        <v>71</v>
      </c>
      <c r="Q3" t="s">
        <v>72</v>
      </c>
      <c r="R3" t="s">
        <v>73</v>
      </c>
      <c r="S3" t="s">
        <v>70</v>
      </c>
      <c r="T3" t="s">
        <v>71</v>
      </c>
      <c r="U3" t="s">
        <v>72</v>
      </c>
      <c r="V3" t="s">
        <v>73</v>
      </c>
      <c r="W3" t="s">
        <v>70</v>
      </c>
      <c r="X3" t="s">
        <v>71</v>
      </c>
      <c r="Y3" t="s">
        <v>72</v>
      </c>
      <c r="Z3" t="s">
        <v>73</v>
      </c>
      <c r="AA3" t="s">
        <v>70</v>
      </c>
      <c r="AB3" t="s">
        <v>71</v>
      </c>
      <c r="AC3" t="s">
        <v>72</v>
      </c>
      <c r="AD3" t="s">
        <v>73</v>
      </c>
      <c r="AE3" t="s">
        <v>70</v>
      </c>
      <c r="AF3" t="s">
        <v>71</v>
      </c>
      <c r="AG3" t="s">
        <v>72</v>
      </c>
      <c r="AH3" t="s">
        <v>73</v>
      </c>
    </row>
    <row r="4" spans="1:38">
      <c r="C4" s="64">
        <v>124088</v>
      </c>
      <c r="D4" s="64">
        <v>202024</v>
      </c>
      <c r="E4">
        <v>19</v>
      </c>
      <c r="F4" s="64">
        <v>326131</v>
      </c>
      <c r="G4" s="64">
        <v>129847</v>
      </c>
      <c r="H4" s="64">
        <v>210795</v>
      </c>
      <c r="I4">
        <v>23</v>
      </c>
      <c r="J4" s="64">
        <v>340665</v>
      </c>
      <c r="K4" s="64">
        <v>111825</v>
      </c>
      <c r="L4" s="64">
        <v>182349</v>
      </c>
      <c r="M4">
        <v>17</v>
      </c>
      <c r="N4" s="64">
        <v>294191</v>
      </c>
      <c r="O4" s="64">
        <v>104616</v>
      </c>
      <c r="P4" s="64">
        <v>171480</v>
      </c>
      <c r="Q4">
        <v>5</v>
      </c>
      <c r="R4" s="64">
        <v>276101</v>
      </c>
      <c r="S4" s="64">
        <v>100768</v>
      </c>
      <c r="T4" s="64">
        <v>164634</v>
      </c>
      <c r="U4">
        <v>2</v>
      </c>
      <c r="V4" s="64">
        <v>265404</v>
      </c>
      <c r="W4" s="64">
        <v>111431</v>
      </c>
      <c r="X4" s="64">
        <v>185796</v>
      </c>
      <c r="Y4">
        <v>5</v>
      </c>
      <c r="Z4" s="64">
        <v>297232</v>
      </c>
      <c r="AA4" s="64">
        <v>67141</v>
      </c>
      <c r="AB4" s="64">
        <v>115205</v>
      </c>
      <c r="AC4">
        <v>4</v>
      </c>
      <c r="AD4" s="64">
        <v>182350</v>
      </c>
      <c r="AE4" s="64">
        <v>80379</v>
      </c>
      <c r="AF4" s="64">
        <v>138469</v>
      </c>
      <c r="AG4">
        <v>5</v>
      </c>
      <c r="AH4" s="64">
        <v>218853</v>
      </c>
      <c r="AI4" s="64">
        <v>2200927</v>
      </c>
    </row>
    <row r="5" spans="1:38">
      <c r="A5">
        <v>1</v>
      </c>
      <c r="B5" t="s">
        <v>74</v>
      </c>
      <c r="C5" s="64">
        <v>3722</v>
      </c>
      <c r="D5" s="64">
        <v>4018</v>
      </c>
      <c r="E5">
        <v>1</v>
      </c>
      <c r="F5" s="64">
        <v>7741</v>
      </c>
      <c r="G5" s="64">
        <v>4161</v>
      </c>
      <c r="H5" s="64">
        <v>4564</v>
      </c>
      <c r="I5">
        <v>2</v>
      </c>
      <c r="J5" s="64">
        <v>8727</v>
      </c>
      <c r="K5" s="64">
        <v>3797</v>
      </c>
      <c r="L5" s="64">
        <v>4278</v>
      </c>
      <c r="M5" t="s">
        <v>76</v>
      </c>
      <c r="N5" s="64">
        <v>8075</v>
      </c>
      <c r="O5" s="64">
        <v>3296</v>
      </c>
      <c r="P5" s="64">
        <v>3589</v>
      </c>
      <c r="Q5">
        <v>1</v>
      </c>
      <c r="R5" s="64">
        <v>6886</v>
      </c>
      <c r="S5" s="64">
        <v>2559</v>
      </c>
      <c r="T5" s="64">
        <v>2863</v>
      </c>
      <c r="U5" t="s">
        <v>76</v>
      </c>
      <c r="V5" s="64">
        <v>5422</v>
      </c>
      <c r="W5" s="64">
        <v>2694</v>
      </c>
      <c r="X5" s="64">
        <v>3044</v>
      </c>
      <c r="Y5" t="s">
        <v>76</v>
      </c>
      <c r="Z5" s="64">
        <v>5738</v>
      </c>
      <c r="AA5" s="64">
        <v>1710</v>
      </c>
      <c r="AB5" s="64">
        <v>2113</v>
      </c>
      <c r="AC5" t="s">
        <v>76</v>
      </c>
      <c r="AD5" s="64">
        <v>3823</v>
      </c>
      <c r="AE5" s="64">
        <v>1947</v>
      </c>
      <c r="AF5" s="64">
        <v>2446</v>
      </c>
      <c r="AG5">
        <v>1</v>
      </c>
      <c r="AH5" s="64">
        <v>4394</v>
      </c>
      <c r="AI5" s="64">
        <v>50806</v>
      </c>
      <c r="AJ5">
        <f>AI5/8</f>
        <v>6350.75</v>
      </c>
    </row>
    <row r="6" spans="1:38">
      <c r="B6" t="s">
        <v>75</v>
      </c>
      <c r="AJ6">
        <f t="shared" ref="AJ6:AJ47" si="0">AI6/8</f>
        <v>0</v>
      </c>
    </row>
    <row r="7" spans="1:38">
      <c r="A7">
        <v>2</v>
      </c>
      <c r="B7" t="s">
        <v>77</v>
      </c>
      <c r="C7" s="64">
        <v>1095</v>
      </c>
      <c r="D7" s="64">
        <v>1886</v>
      </c>
      <c r="E7" t="s">
        <v>76</v>
      </c>
      <c r="F7" s="64">
        <v>2981</v>
      </c>
      <c r="G7" s="64">
        <v>1181</v>
      </c>
      <c r="H7" s="64">
        <v>2227</v>
      </c>
      <c r="I7" t="s">
        <v>76</v>
      </c>
      <c r="J7" s="64">
        <v>3408</v>
      </c>
      <c r="K7">
        <v>975</v>
      </c>
      <c r="L7" s="64">
        <v>1907</v>
      </c>
      <c r="M7" t="s">
        <v>76</v>
      </c>
      <c r="N7" s="64">
        <v>2882</v>
      </c>
      <c r="O7">
        <v>901</v>
      </c>
      <c r="P7" s="64">
        <v>1839</v>
      </c>
      <c r="Q7" t="s">
        <v>76</v>
      </c>
      <c r="R7" s="64">
        <v>2740</v>
      </c>
      <c r="S7" s="64">
        <v>1041</v>
      </c>
      <c r="T7" s="64">
        <v>1736</v>
      </c>
      <c r="U7" t="s">
        <v>76</v>
      </c>
      <c r="V7" s="64">
        <v>2777</v>
      </c>
      <c r="W7" s="64">
        <v>1125</v>
      </c>
      <c r="X7" s="64">
        <v>1919</v>
      </c>
      <c r="Y7">
        <v>1</v>
      </c>
      <c r="Z7" s="64">
        <v>3045</v>
      </c>
      <c r="AA7">
        <v>291</v>
      </c>
      <c r="AB7">
        <v>581</v>
      </c>
      <c r="AC7" t="s">
        <v>76</v>
      </c>
      <c r="AD7">
        <v>872</v>
      </c>
      <c r="AE7">
        <v>355</v>
      </c>
      <c r="AF7">
        <v>734</v>
      </c>
      <c r="AG7" t="s">
        <v>76</v>
      </c>
      <c r="AH7" s="64">
        <v>1089</v>
      </c>
      <c r="AI7" s="64">
        <v>19794</v>
      </c>
      <c r="AJ7">
        <f t="shared" si="0"/>
        <v>2474.25</v>
      </c>
    </row>
    <row r="8" spans="1:38">
      <c r="B8" t="s">
        <v>78</v>
      </c>
      <c r="AJ8">
        <f t="shared" si="0"/>
        <v>0</v>
      </c>
    </row>
    <row r="9" spans="1:38">
      <c r="A9">
        <v>3</v>
      </c>
      <c r="B9" t="s">
        <v>79</v>
      </c>
      <c r="C9" s="64">
        <v>1175</v>
      </c>
      <c r="D9" s="64">
        <v>1928</v>
      </c>
      <c r="E9" t="s">
        <v>76</v>
      </c>
      <c r="F9" s="64">
        <v>3103</v>
      </c>
      <c r="G9" s="64">
        <v>1167</v>
      </c>
      <c r="H9" s="64">
        <v>2026</v>
      </c>
      <c r="I9" t="s">
        <v>76</v>
      </c>
      <c r="J9" s="64">
        <v>3193</v>
      </c>
      <c r="K9">
        <v>973</v>
      </c>
      <c r="L9" s="64">
        <v>1435</v>
      </c>
      <c r="M9" t="s">
        <v>76</v>
      </c>
      <c r="N9" s="64">
        <v>2408</v>
      </c>
      <c r="O9">
        <v>835</v>
      </c>
      <c r="P9" s="64">
        <v>1240</v>
      </c>
      <c r="Q9" t="s">
        <v>76</v>
      </c>
      <c r="R9" s="64">
        <v>2075</v>
      </c>
      <c r="S9">
        <v>722</v>
      </c>
      <c r="T9" s="64">
        <v>1169</v>
      </c>
      <c r="U9" t="s">
        <v>76</v>
      </c>
      <c r="V9" s="64">
        <v>1891</v>
      </c>
      <c r="W9">
        <v>945</v>
      </c>
      <c r="X9" s="64">
        <v>1394</v>
      </c>
      <c r="Y9" t="s">
        <v>76</v>
      </c>
      <c r="Z9" s="64">
        <v>2339</v>
      </c>
      <c r="AA9">
        <v>373</v>
      </c>
      <c r="AB9">
        <v>686</v>
      </c>
      <c r="AC9" t="s">
        <v>76</v>
      </c>
      <c r="AD9" s="64">
        <v>1059</v>
      </c>
      <c r="AE9">
        <v>449</v>
      </c>
      <c r="AF9">
        <v>760</v>
      </c>
      <c r="AG9" t="s">
        <v>76</v>
      </c>
      <c r="AH9" s="64">
        <v>1209</v>
      </c>
      <c r="AI9" s="64">
        <v>17277</v>
      </c>
      <c r="AJ9">
        <f t="shared" si="0"/>
        <v>2159.625</v>
      </c>
    </row>
    <row r="10" spans="1:38">
      <c r="B10" t="s">
        <v>80</v>
      </c>
      <c r="AJ10">
        <f t="shared" si="0"/>
        <v>0</v>
      </c>
    </row>
    <row r="11" spans="1:38" s="71" customFormat="1">
      <c r="A11" s="71">
        <v>4</v>
      </c>
      <c r="B11" s="71" t="s">
        <v>81</v>
      </c>
      <c r="C11" s="72">
        <v>16770</v>
      </c>
      <c r="D11" s="72">
        <v>33476</v>
      </c>
      <c r="E11" s="71">
        <v>1</v>
      </c>
      <c r="F11" s="72">
        <v>50247</v>
      </c>
      <c r="G11" s="72">
        <v>18631</v>
      </c>
      <c r="H11" s="72">
        <v>37169</v>
      </c>
      <c r="I11" s="71" t="s">
        <v>76</v>
      </c>
      <c r="J11" s="72">
        <v>55800</v>
      </c>
      <c r="K11" s="72">
        <v>15485</v>
      </c>
      <c r="L11" s="72">
        <v>31309</v>
      </c>
      <c r="M11" s="71" t="s">
        <v>76</v>
      </c>
      <c r="N11" s="72">
        <v>46794</v>
      </c>
      <c r="O11" s="72">
        <v>14090</v>
      </c>
      <c r="P11" s="72">
        <v>28704</v>
      </c>
      <c r="Q11" s="71" t="s">
        <v>76</v>
      </c>
      <c r="R11" s="72">
        <v>42794</v>
      </c>
      <c r="S11" s="72">
        <v>13213</v>
      </c>
      <c r="T11" s="72">
        <v>27087</v>
      </c>
      <c r="U11" s="71" t="s">
        <v>76</v>
      </c>
      <c r="V11" s="72">
        <v>40300</v>
      </c>
      <c r="W11" s="72">
        <v>16834</v>
      </c>
      <c r="X11" s="72">
        <v>34854</v>
      </c>
      <c r="Y11" s="71" t="s">
        <v>76</v>
      </c>
      <c r="Z11" s="72">
        <v>51688</v>
      </c>
      <c r="AA11" s="72">
        <v>9912</v>
      </c>
      <c r="AB11" s="72">
        <v>20235</v>
      </c>
      <c r="AC11" s="71" t="s">
        <v>76</v>
      </c>
      <c r="AD11" s="72">
        <v>30147</v>
      </c>
      <c r="AE11" s="72">
        <v>11593</v>
      </c>
      <c r="AF11" s="72">
        <v>24195</v>
      </c>
      <c r="AG11" s="71" t="s">
        <v>76</v>
      </c>
      <c r="AH11" s="72">
        <v>35788</v>
      </c>
      <c r="AI11" s="72">
        <v>353558</v>
      </c>
      <c r="AJ11" s="71">
        <f t="shared" si="0"/>
        <v>44194.75</v>
      </c>
      <c r="AK11" s="71">
        <f>AJ11*4</f>
        <v>176779</v>
      </c>
      <c r="AL11" s="72">
        <f>AI11+AK11</f>
        <v>530337</v>
      </c>
    </row>
    <row r="12" spans="1:38">
      <c r="B12" t="s">
        <v>82</v>
      </c>
      <c r="AJ12">
        <f t="shared" si="0"/>
        <v>0</v>
      </c>
    </row>
    <row r="13" spans="1:38">
      <c r="A13">
        <v>5</v>
      </c>
      <c r="B13" t="s">
        <v>83</v>
      </c>
      <c r="C13" s="64">
        <v>3203</v>
      </c>
      <c r="D13" s="64">
        <v>3320</v>
      </c>
      <c r="E13" t="s">
        <v>76</v>
      </c>
      <c r="F13" s="64">
        <v>6523</v>
      </c>
      <c r="G13" s="64">
        <v>3294</v>
      </c>
      <c r="H13" s="64">
        <v>3346</v>
      </c>
      <c r="I13" t="s">
        <v>76</v>
      </c>
      <c r="J13" s="64">
        <v>6640</v>
      </c>
      <c r="K13" s="64">
        <v>2918</v>
      </c>
      <c r="L13" s="64">
        <v>2914</v>
      </c>
      <c r="M13" t="s">
        <v>76</v>
      </c>
      <c r="N13" s="64">
        <v>5832</v>
      </c>
      <c r="O13" s="64">
        <v>2753</v>
      </c>
      <c r="P13" s="64">
        <v>2567</v>
      </c>
      <c r="Q13" t="s">
        <v>76</v>
      </c>
      <c r="R13" s="64">
        <v>5320</v>
      </c>
      <c r="S13" s="64">
        <v>2644</v>
      </c>
      <c r="T13" s="64">
        <v>2534</v>
      </c>
      <c r="U13" t="s">
        <v>76</v>
      </c>
      <c r="V13" s="64">
        <v>5178</v>
      </c>
      <c r="W13" s="64">
        <v>3067</v>
      </c>
      <c r="X13" s="64">
        <v>2785</v>
      </c>
      <c r="Y13" t="s">
        <v>76</v>
      </c>
      <c r="Z13" s="64">
        <v>5852</v>
      </c>
      <c r="AA13" s="64">
        <v>1769</v>
      </c>
      <c r="AB13" s="64">
        <v>1695</v>
      </c>
      <c r="AC13" t="s">
        <v>76</v>
      </c>
      <c r="AD13" s="64">
        <v>3464</v>
      </c>
      <c r="AE13" s="64">
        <v>2072</v>
      </c>
      <c r="AF13" s="64">
        <v>1889</v>
      </c>
      <c r="AG13" t="s">
        <v>76</v>
      </c>
      <c r="AH13" s="64">
        <v>3961</v>
      </c>
      <c r="AI13" s="64">
        <v>42770</v>
      </c>
      <c r="AJ13">
        <f t="shared" si="0"/>
        <v>5346.25</v>
      </c>
    </row>
    <row r="14" spans="1:38">
      <c r="B14" t="s">
        <v>84</v>
      </c>
      <c r="AJ14">
        <f t="shared" si="0"/>
        <v>0</v>
      </c>
    </row>
    <row r="15" spans="1:38">
      <c r="A15">
        <v>6</v>
      </c>
      <c r="B15" t="s">
        <v>5</v>
      </c>
      <c r="C15" s="64">
        <v>2404</v>
      </c>
      <c r="D15" s="64">
        <v>3640</v>
      </c>
      <c r="E15">
        <v>1</v>
      </c>
      <c r="F15" s="64">
        <v>6045</v>
      </c>
      <c r="G15" s="64">
        <v>2587</v>
      </c>
      <c r="H15" s="64">
        <v>3905</v>
      </c>
      <c r="I15" t="s">
        <v>76</v>
      </c>
      <c r="J15" s="64">
        <v>6492</v>
      </c>
      <c r="K15" s="64">
        <v>2128</v>
      </c>
      <c r="L15" s="64">
        <v>3079</v>
      </c>
      <c r="M15" t="s">
        <v>76</v>
      </c>
      <c r="N15" s="64">
        <v>5207</v>
      </c>
      <c r="O15" s="64">
        <v>1880</v>
      </c>
      <c r="P15" s="64">
        <v>2650</v>
      </c>
      <c r="Q15">
        <v>1</v>
      </c>
      <c r="R15" s="64">
        <v>4531</v>
      </c>
      <c r="S15" s="64">
        <v>1832</v>
      </c>
      <c r="T15" s="64">
        <v>2517</v>
      </c>
      <c r="U15" t="s">
        <v>76</v>
      </c>
      <c r="V15" s="64">
        <v>4349</v>
      </c>
      <c r="W15" s="64">
        <v>2067</v>
      </c>
      <c r="X15" s="64">
        <v>2923</v>
      </c>
      <c r="Y15">
        <v>1</v>
      </c>
      <c r="Z15" s="64">
        <v>4991</v>
      </c>
      <c r="AA15" s="64">
        <v>1144</v>
      </c>
      <c r="AB15" s="64">
        <v>1646</v>
      </c>
      <c r="AC15" t="s">
        <v>76</v>
      </c>
      <c r="AD15" s="64">
        <v>2790</v>
      </c>
      <c r="AE15" s="64">
        <v>1381</v>
      </c>
      <c r="AF15" s="64">
        <v>2117</v>
      </c>
      <c r="AG15" t="s">
        <v>76</v>
      </c>
      <c r="AH15" s="64">
        <v>3498</v>
      </c>
      <c r="AI15" s="64">
        <v>37903</v>
      </c>
      <c r="AJ15">
        <f t="shared" si="0"/>
        <v>4737.875</v>
      </c>
    </row>
    <row r="16" spans="1:38">
      <c r="B16" t="s">
        <v>85</v>
      </c>
      <c r="AJ16">
        <f t="shared" si="0"/>
        <v>0</v>
      </c>
    </row>
    <row r="17" spans="1:38">
      <c r="A17">
        <v>7</v>
      </c>
      <c r="B17" t="s">
        <v>86</v>
      </c>
      <c r="C17" s="64">
        <v>3191</v>
      </c>
      <c r="D17" s="64">
        <v>5105</v>
      </c>
      <c r="E17" t="s">
        <v>76</v>
      </c>
      <c r="F17" s="64">
        <v>8296</v>
      </c>
      <c r="G17" s="64">
        <v>3492</v>
      </c>
      <c r="H17" s="64">
        <v>5651</v>
      </c>
      <c r="I17" t="s">
        <v>76</v>
      </c>
      <c r="J17" s="64">
        <v>9143</v>
      </c>
      <c r="K17" s="64">
        <v>2934</v>
      </c>
      <c r="L17" s="64">
        <v>4485</v>
      </c>
      <c r="M17" t="s">
        <v>76</v>
      </c>
      <c r="N17" s="64">
        <v>7419</v>
      </c>
      <c r="O17" s="64">
        <v>2722</v>
      </c>
      <c r="P17" s="64">
        <v>4336</v>
      </c>
      <c r="Q17" t="s">
        <v>76</v>
      </c>
      <c r="R17" s="64">
        <v>7058</v>
      </c>
      <c r="S17" s="64">
        <v>2610</v>
      </c>
      <c r="T17" s="64">
        <v>4356</v>
      </c>
      <c r="U17" t="s">
        <v>76</v>
      </c>
      <c r="V17" s="64">
        <v>6966</v>
      </c>
      <c r="W17" s="64">
        <v>3066</v>
      </c>
      <c r="X17" s="64">
        <v>4983</v>
      </c>
      <c r="Y17" t="s">
        <v>76</v>
      </c>
      <c r="Z17" s="64">
        <v>8049</v>
      </c>
      <c r="AA17" s="64">
        <v>1517</v>
      </c>
      <c r="AB17" s="64">
        <v>2625</v>
      </c>
      <c r="AC17" t="s">
        <v>76</v>
      </c>
      <c r="AD17" s="64">
        <v>4142</v>
      </c>
      <c r="AE17" s="64">
        <v>1984</v>
      </c>
      <c r="AF17" s="64">
        <v>3199</v>
      </c>
      <c r="AG17" t="s">
        <v>76</v>
      </c>
      <c r="AH17" s="64">
        <v>5183</v>
      </c>
      <c r="AI17" s="64">
        <v>56256</v>
      </c>
      <c r="AJ17">
        <f t="shared" si="0"/>
        <v>7032</v>
      </c>
    </row>
    <row r="18" spans="1:38">
      <c r="B18" t="s">
        <v>87</v>
      </c>
      <c r="AJ18">
        <f t="shared" si="0"/>
        <v>0</v>
      </c>
    </row>
    <row r="19" spans="1:38">
      <c r="A19">
        <v>8</v>
      </c>
      <c r="B19" t="s">
        <v>7</v>
      </c>
      <c r="C19" s="64">
        <v>1002</v>
      </c>
      <c r="D19" s="64">
        <v>1766</v>
      </c>
      <c r="E19" t="s">
        <v>76</v>
      </c>
      <c r="F19" s="64">
        <v>2768</v>
      </c>
      <c r="G19" s="64">
        <v>1009</v>
      </c>
      <c r="H19" s="64">
        <v>1633</v>
      </c>
      <c r="I19" t="s">
        <v>76</v>
      </c>
      <c r="J19" s="64">
        <v>2642</v>
      </c>
      <c r="K19">
        <v>814</v>
      </c>
      <c r="L19" s="64">
        <v>1338</v>
      </c>
      <c r="M19" t="s">
        <v>76</v>
      </c>
      <c r="N19" s="64">
        <v>2152</v>
      </c>
      <c r="O19">
        <v>697</v>
      </c>
      <c r="P19" s="64">
        <v>1172</v>
      </c>
      <c r="Q19" t="s">
        <v>76</v>
      </c>
      <c r="R19" s="64">
        <v>1869</v>
      </c>
      <c r="S19">
        <v>685</v>
      </c>
      <c r="T19" s="64">
        <v>1194</v>
      </c>
      <c r="U19" t="s">
        <v>76</v>
      </c>
      <c r="V19" s="64">
        <v>1879</v>
      </c>
      <c r="W19">
        <v>824</v>
      </c>
      <c r="X19" s="64">
        <v>1459</v>
      </c>
      <c r="Y19" t="s">
        <v>76</v>
      </c>
      <c r="Z19" s="64">
        <v>2283</v>
      </c>
      <c r="AA19">
        <v>409</v>
      </c>
      <c r="AB19">
        <v>743</v>
      </c>
      <c r="AC19" t="s">
        <v>76</v>
      </c>
      <c r="AD19" s="64">
        <v>1152</v>
      </c>
      <c r="AE19">
        <v>473</v>
      </c>
      <c r="AF19">
        <v>880</v>
      </c>
      <c r="AG19" t="s">
        <v>76</v>
      </c>
      <c r="AH19" s="64">
        <v>1353</v>
      </c>
      <c r="AI19" s="64">
        <v>16098</v>
      </c>
      <c r="AJ19">
        <f t="shared" si="0"/>
        <v>2012.25</v>
      </c>
    </row>
    <row r="20" spans="1:38">
      <c r="B20" t="s">
        <v>88</v>
      </c>
      <c r="AJ20">
        <f t="shared" si="0"/>
        <v>0</v>
      </c>
    </row>
    <row r="21" spans="1:38" s="71" customFormat="1">
      <c r="A21" s="71">
        <v>9</v>
      </c>
      <c r="B21" s="71" t="s">
        <v>89</v>
      </c>
      <c r="C21" s="72">
        <v>20246</v>
      </c>
      <c r="D21" s="72">
        <v>33795</v>
      </c>
      <c r="E21" s="71" t="s">
        <v>76</v>
      </c>
      <c r="F21" s="72">
        <v>54041</v>
      </c>
      <c r="G21" s="72">
        <v>22023</v>
      </c>
      <c r="H21" s="72">
        <v>36564</v>
      </c>
      <c r="I21" s="71">
        <v>1</v>
      </c>
      <c r="J21" s="72">
        <v>58588</v>
      </c>
      <c r="K21" s="72">
        <v>19982</v>
      </c>
      <c r="L21" s="72">
        <v>33626</v>
      </c>
      <c r="M21" s="71" t="s">
        <v>76</v>
      </c>
      <c r="N21" s="72">
        <v>53608</v>
      </c>
      <c r="O21" s="72">
        <v>18192</v>
      </c>
      <c r="P21" s="72">
        <v>31132</v>
      </c>
      <c r="Q21" s="71">
        <v>2</v>
      </c>
      <c r="R21" s="72">
        <v>49326</v>
      </c>
      <c r="S21" s="72">
        <v>17108</v>
      </c>
      <c r="T21" s="72">
        <v>28740</v>
      </c>
      <c r="U21" s="71" t="s">
        <v>76</v>
      </c>
      <c r="V21" s="72">
        <v>45848</v>
      </c>
      <c r="W21" s="72">
        <v>20521</v>
      </c>
      <c r="X21" s="72">
        <v>35356</v>
      </c>
      <c r="Y21" s="71" t="s">
        <v>76</v>
      </c>
      <c r="Z21" s="72">
        <v>55877</v>
      </c>
      <c r="AA21" s="72">
        <v>12467</v>
      </c>
      <c r="AB21" s="72">
        <v>22223</v>
      </c>
      <c r="AC21" s="71" t="s">
        <v>76</v>
      </c>
      <c r="AD21" s="72">
        <v>34690</v>
      </c>
      <c r="AE21" s="72">
        <v>14340</v>
      </c>
      <c r="AF21" s="72">
        <v>25859</v>
      </c>
      <c r="AG21" s="71" t="s">
        <v>76</v>
      </c>
      <c r="AH21" s="72">
        <v>40199</v>
      </c>
      <c r="AI21" s="72">
        <v>392177</v>
      </c>
      <c r="AJ21" s="71">
        <f t="shared" si="0"/>
        <v>49022.125</v>
      </c>
      <c r="AK21" s="71">
        <f>AJ21*4</f>
        <v>196088.5</v>
      </c>
      <c r="AL21" s="72">
        <f>AI21+AK21</f>
        <v>588265.5</v>
      </c>
    </row>
    <row r="22" spans="1:38">
      <c r="B22" t="s">
        <v>90</v>
      </c>
      <c r="AJ22">
        <f t="shared" si="0"/>
        <v>0</v>
      </c>
      <c r="AL22" s="72"/>
    </row>
    <row r="23" spans="1:38" s="71" customFormat="1">
      <c r="A23" s="71">
        <v>10</v>
      </c>
      <c r="B23" s="71" t="s">
        <v>91</v>
      </c>
      <c r="C23" s="72">
        <v>15733</v>
      </c>
      <c r="D23" s="72">
        <v>19519</v>
      </c>
      <c r="E23" s="71">
        <v>8</v>
      </c>
      <c r="F23" s="72">
        <v>35260</v>
      </c>
      <c r="G23" s="72">
        <v>15172</v>
      </c>
      <c r="H23" s="72">
        <v>19081</v>
      </c>
      <c r="I23" s="71">
        <v>4</v>
      </c>
      <c r="J23" s="72">
        <v>34257</v>
      </c>
      <c r="K23" s="72">
        <v>12297</v>
      </c>
      <c r="L23" s="72">
        <v>15915</v>
      </c>
      <c r="M23" s="71">
        <v>1</v>
      </c>
      <c r="N23" s="72">
        <v>28213</v>
      </c>
      <c r="O23" s="72">
        <v>11384</v>
      </c>
      <c r="P23" s="72">
        <v>14423</v>
      </c>
      <c r="Q23" s="71" t="s">
        <v>76</v>
      </c>
      <c r="R23" s="72">
        <v>25807</v>
      </c>
      <c r="S23" s="72">
        <v>12611</v>
      </c>
      <c r="T23" s="72">
        <v>16922</v>
      </c>
      <c r="U23" s="71" t="s">
        <v>76</v>
      </c>
      <c r="V23" s="72">
        <v>29533</v>
      </c>
      <c r="W23" s="72">
        <v>10187</v>
      </c>
      <c r="X23" s="72">
        <v>13034</v>
      </c>
      <c r="Y23" s="71">
        <v>2</v>
      </c>
      <c r="Z23" s="72">
        <v>23223</v>
      </c>
      <c r="AA23" s="72">
        <v>5788</v>
      </c>
      <c r="AB23" s="72">
        <v>7116</v>
      </c>
      <c r="AC23" s="71">
        <v>1</v>
      </c>
      <c r="AD23" s="72">
        <v>12905</v>
      </c>
      <c r="AE23" s="72">
        <v>7859</v>
      </c>
      <c r="AF23" s="72">
        <v>9685</v>
      </c>
      <c r="AG23" s="71">
        <v>2</v>
      </c>
      <c r="AH23" s="72">
        <v>17546</v>
      </c>
      <c r="AI23" s="72">
        <v>206744</v>
      </c>
      <c r="AJ23" s="71">
        <f t="shared" si="0"/>
        <v>25843</v>
      </c>
      <c r="AK23" s="71">
        <f>AJ23*4</f>
        <v>103372</v>
      </c>
      <c r="AL23" s="72">
        <f t="shared" ref="AL23:AL29" si="1">AI23+AK23</f>
        <v>310116</v>
      </c>
    </row>
    <row r="24" spans="1:38">
      <c r="B24" t="s">
        <v>92</v>
      </c>
      <c r="AJ24">
        <f t="shared" si="0"/>
        <v>0</v>
      </c>
      <c r="AL24" s="72"/>
    </row>
    <row r="25" spans="1:38" s="71" customFormat="1">
      <c r="A25" s="71">
        <v>11</v>
      </c>
      <c r="B25" s="71" t="s">
        <v>93</v>
      </c>
      <c r="C25" s="72">
        <v>16514</v>
      </c>
      <c r="D25" s="72">
        <v>26854</v>
      </c>
      <c r="E25" s="71">
        <v>3</v>
      </c>
      <c r="F25" s="72">
        <v>43371</v>
      </c>
      <c r="G25" s="72">
        <v>17360</v>
      </c>
      <c r="H25" s="72">
        <v>26455</v>
      </c>
      <c r="I25" s="71">
        <v>3</v>
      </c>
      <c r="J25" s="72">
        <v>43818</v>
      </c>
      <c r="K25" s="72">
        <v>15509</v>
      </c>
      <c r="L25" s="72">
        <v>23383</v>
      </c>
      <c r="M25" s="71">
        <v>5</v>
      </c>
      <c r="N25" s="72">
        <v>38897</v>
      </c>
      <c r="O25" s="72">
        <v>16756</v>
      </c>
      <c r="P25" s="72">
        <v>25147</v>
      </c>
      <c r="Q25" s="71" t="s">
        <v>76</v>
      </c>
      <c r="R25" s="72">
        <v>41903</v>
      </c>
      <c r="S25" s="72">
        <v>16382</v>
      </c>
      <c r="T25" s="72">
        <v>23297</v>
      </c>
      <c r="U25" s="71">
        <v>2</v>
      </c>
      <c r="V25" s="72">
        <v>39681</v>
      </c>
      <c r="W25" s="72">
        <v>16487</v>
      </c>
      <c r="X25" s="72">
        <v>24557</v>
      </c>
      <c r="Y25" s="71" t="s">
        <v>76</v>
      </c>
      <c r="Z25" s="72">
        <v>41044</v>
      </c>
      <c r="AA25" s="72">
        <v>9863</v>
      </c>
      <c r="AB25" s="72">
        <v>16215</v>
      </c>
      <c r="AC25" s="71" t="s">
        <v>76</v>
      </c>
      <c r="AD25" s="72">
        <v>26078</v>
      </c>
      <c r="AE25" s="72">
        <v>12042</v>
      </c>
      <c r="AF25" s="72">
        <v>20069</v>
      </c>
      <c r="AG25" s="71" t="s">
        <v>76</v>
      </c>
      <c r="AH25" s="72">
        <v>32111</v>
      </c>
      <c r="AI25" s="72">
        <v>306903</v>
      </c>
      <c r="AJ25" s="71">
        <f t="shared" si="0"/>
        <v>38362.875</v>
      </c>
      <c r="AK25" s="71">
        <f>AJ25*4</f>
        <v>153451.5</v>
      </c>
      <c r="AL25" s="72">
        <f t="shared" si="1"/>
        <v>460354.5</v>
      </c>
    </row>
    <row r="26" spans="1:38">
      <c r="B26" t="s">
        <v>94</v>
      </c>
      <c r="AJ26">
        <f t="shared" si="0"/>
        <v>0</v>
      </c>
      <c r="AL26" s="72"/>
    </row>
    <row r="27" spans="1:38">
      <c r="A27">
        <v>12</v>
      </c>
      <c r="B27" t="s">
        <v>95</v>
      </c>
      <c r="C27" s="64">
        <v>3944</v>
      </c>
      <c r="D27" s="64">
        <v>5747</v>
      </c>
      <c r="E27" t="s">
        <v>76</v>
      </c>
      <c r="F27" s="64">
        <v>9691</v>
      </c>
      <c r="G27" s="64">
        <v>3858</v>
      </c>
      <c r="H27" s="64">
        <v>5225</v>
      </c>
      <c r="I27">
        <v>1</v>
      </c>
      <c r="J27" s="64">
        <v>9084</v>
      </c>
      <c r="K27" s="64">
        <v>3012</v>
      </c>
      <c r="L27" s="64">
        <v>3923</v>
      </c>
      <c r="M27" t="s">
        <v>76</v>
      </c>
      <c r="N27" s="64">
        <v>6935</v>
      </c>
      <c r="O27" s="64">
        <v>2610</v>
      </c>
      <c r="P27" s="64">
        <v>3774</v>
      </c>
      <c r="Q27" t="s">
        <v>76</v>
      </c>
      <c r="R27" s="64">
        <v>6384</v>
      </c>
      <c r="S27" s="64">
        <v>2395</v>
      </c>
      <c r="T27" s="64">
        <v>3574</v>
      </c>
      <c r="U27" t="s">
        <v>76</v>
      </c>
      <c r="V27" s="64">
        <v>5969</v>
      </c>
      <c r="W27" s="64">
        <v>2977</v>
      </c>
      <c r="X27" s="64">
        <v>4585</v>
      </c>
      <c r="Y27" t="s">
        <v>76</v>
      </c>
      <c r="Z27" s="64">
        <v>7562</v>
      </c>
      <c r="AA27" s="64">
        <v>2023</v>
      </c>
      <c r="AB27" s="64">
        <v>3389</v>
      </c>
      <c r="AC27" t="s">
        <v>76</v>
      </c>
      <c r="AD27" s="64">
        <v>5412</v>
      </c>
      <c r="AE27" s="64">
        <v>2611</v>
      </c>
      <c r="AF27" s="64">
        <v>4278</v>
      </c>
      <c r="AG27" t="s">
        <v>76</v>
      </c>
      <c r="AH27" s="64">
        <v>6889</v>
      </c>
      <c r="AI27" s="64">
        <v>57926</v>
      </c>
      <c r="AJ27">
        <f t="shared" si="0"/>
        <v>7240.75</v>
      </c>
      <c r="AL27" s="72">
        <f t="shared" si="1"/>
        <v>57926</v>
      </c>
    </row>
    <row r="28" spans="1:38">
      <c r="B28" t="s">
        <v>96</v>
      </c>
      <c r="AJ28">
        <f t="shared" si="0"/>
        <v>0</v>
      </c>
      <c r="AL28" s="72"/>
    </row>
    <row r="29" spans="1:38" s="71" customFormat="1">
      <c r="A29" s="71">
        <v>13</v>
      </c>
      <c r="B29" s="71" t="s">
        <v>97</v>
      </c>
      <c r="C29" s="72">
        <v>13761</v>
      </c>
      <c r="D29" s="72">
        <v>27692</v>
      </c>
      <c r="E29" s="71">
        <v>1</v>
      </c>
      <c r="F29" s="72">
        <v>41454</v>
      </c>
      <c r="G29" s="72">
        <v>14285</v>
      </c>
      <c r="H29" s="72">
        <v>29059</v>
      </c>
      <c r="I29" s="71">
        <v>9</v>
      </c>
      <c r="J29" s="72">
        <v>43353</v>
      </c>
      <c r="K29" s="72">
        <v>12353</v>
      </c>
      <c r="L29" s="72">
        <v>25980</v>
      </c>
      <c r="M29" s="71">
        <v>8</v>
      </c>
      <c r="N29" s="72">
        <v>38341</v>
      </c>
      <c r="O29" s="72">
        <v>11550</v>
      </c>
      <c r="P29" s="72">
        <v>24340</v>
      </c>
      <c r="Q29" s="71">
        <v>1</v>
      </c>
      <c r="R29" s="72">
        <v>35891</v>
      </c>
      <c r="S29" s="72">
        <v>11137</v>
      </c>
      <c r="T29" s="72">
        <v>23572</v>
      </c>
      <c r="U29" s="71" t="s">
        <v>76</v>
      </c>
      <c r="V29" s="72">
        <v>34709</v>
      </c>
      <c r="W29" s="72">
        <v>12883</v>
      </c>
      <c r="X29" s="72">
        <v>27148</v>
      </c>
      <c r="Y29" s="71">
        <v>1</v>
      </c>
      <c r="Z29" s="72">
        <v>40032</v>
      </c>
      <c r="AA29" s="72">
        <v>8168</v>
      </c>
      <c r="AB29" s="72">
        <v>17604</v>
      </c>
      <c r="AC29" s="71">
        <v>2</v>
      </c>
      <c r="AD29" s="72">
        <v>25774</v>
      </c>
      <c r="AE29" s="72">
        <v>10177</v>
      </c>
      <c r="AF29" s="72">
        <v>21365</v>
      </c>
      <c r="AG29" s="71">
        <v>1</v>
      </c>
      <c r="AH29" s="72">
        <v>31543</v>
      </c>
      <c r="AI29" s="72">
        <v>291097</v>
      </c>
      <c r="AJ29" s="71">
        <f t="shared" si="0"/>
        <v>36387.125</v>
      </c>
      <c r="AK29" s="71">
        <f>AJ29*4</f>
        <v>145548.5</v>
      </c>
      <c r="AL29" s="72">
        <f t="shared" si="1"/>
        <v>436645.5</v>
      </c>
    </row>
    <row r="30" spans="1:38">
      <c r="B30" t="s">
        <v>98</v>
      </c>
      <c r="AJ30">
        <f t="shared" si="0"/>
        <v>0</v>
      </c>
    </row>
    <row r="31" spans="1:38">
      <c r="A31">
        <v>14</v>
      </c>
      <c r="B31" t="s">
        <v>99</v>
      </c>
      <c r="C31" s="64">
        <v>7077</v>
      </c>
      <c r="D31" s="64">
        <v>9983</v>
      </c>
      <c r="E31">
        <v>1</v>
      </c>
      <c r="F31" s="64">
        <v>17061</v>
      </c>
      <c r="G31" s="64">
        <v>7228</v>
      </c>
      <c r="H31" s="64">
        <v>10323</v>
      </c>
      <c r="I31" t="s">
        <v>76</v>
      </c>
      <c r="J31" s="64">
        <v>17551</v>
      </c>
      <c r="K31" s="64">
        <v>6073</v>
      </c>
      <c r="L31" s="64">
        <v>8433</v>
      </c>
      <c r="M31" t="s">
        <v>76</v>
      </c>
      <c r="N31" s="64">
        <v>14506</v>
      </c>
      <c r="O31" s="64">
        <v>5442</v>
      </c>
      <c r="P31" s="64">
        <v>7801</v>
      </c>
      <c r="Q31" t="s">
        <v>76</v>
      </c>
      <c r="R31" s="64">
        <v>13243</v>
      </c>
      <c r="S31" s="64">
        <v>5308</v>
      </c>
      <c r="T31" s="64">
        <v>7323</v>
      </c>
      <c r="U31" t="s">
        <v>76</v>
      </c>
      <c r="V31" s="64">
        <v>12631</v>
      </c>
      <c r="W31" s="64">
        <v>6308</v>
      </c>
      <c r="X31" s="64">
        <v>8708</v>
      </c>
      <c r="Y31" t="s">
        <v>76</v>
      </c>
      <c r="Z31" s="64">
        <v>15016</v>
      </c>
      <c r="AA31" s="64">
        <v>3722</v>
      </c>
      <c r="AB31" s="64">
        <v>5235</v>
      </c>
      <c r="AC31" t="s">
        <v>76</v>
      </c>
      <c r="AD31" s="64">
        <v>8957</v>
      </c>
      <c r="AE31" s="64">
        <v>4248</v>
      </c>
      <c r="AF31" s="64">
        <v>6088</v>
      </c>
      <c r="AG31" t="s">
        <v>76</v>
      </c>
      <c r="AH31" s="64">
        <v>10336</v>
      </c>
      <c r="AI31" s="64">
        <v>109301</v>
      </c>
      <c r="AJ31">
        <f t="shared" si="0"/>
        <v>13662.625</v>
      </c>
    </row>
    <row r="32" spans="1:38">
      <c r="B32" t="s">
        <v>100</v>
      </c>
      <c r="AJ32">
        <f t="shared" si="0"/>
        <v>0</v>
      </c>
    </row>
    <row r="33" spans="1:36">
      <c r="A33">
        <v>15</v>
      </c>
      <c r="B33" t="s">
        <v>101</v>
      </c>
      <c r="C33">
        <v>5</v>
      </c>
      <c r="D33" s="64">
        <v>1277</v>
      </c>
      <c r="E33" t="s">
        <v>76</v>
      </c>
      <c r="F33" s="64">
        <v>1282</v>
      </c>
      <c r="G33">
        <v>12</v>
      </c>
      <c r="H33" s="64">
        <v>1349</v>
      </c>
      <c r="I33" t="s">
        <v>76</v>
      </c>
      <c r="J33" s="64">
        <v>1361</v>
      </c>
      <c r="K33">
        <v>5</v>
      </c>
      <c r="L33" s="64">
        <v>1073</v>
      </c>
      <c r="M33" t="s">
        <v>76</v>
      </c>
      <c r="N33" s="64">
        <v>1078</v>
      </c>
      <c r="O33">
        <v>9</v>
      </c>
      <c r="P33">
        <v>992</v>
      </c>
      <c r="Q33" t="s">
        <v>76</v>
      </c>
      <c r="R33" s="64">
        <v>1001</v>
      </c>
      <c r="S33">
        <v>4</v>
      </c>
      <c r="T33">
        <v>977</v>
      </c>
      <c r="U33" t="s">
        <v>76</v>
      </c>
      <c r="V33">
        <v>981</v>
      </c>
      <c r="W33">
        <v>6</v>
      </c>
      <c r="X33" s="64">
        <v>1166</v>
      </c>
      <c r="Y33" t="s">
        <v>76</v>
      </c>
      <c r="Z33" s="64">
        <v>1172</v>
      </c>
      <c r="AA33">
        <v>3</v>
      </c>
      <c r="AB33">
        <v>507</v>
      </c>
      <c r="AC33" t="s">
        <v>76</v>
      </c>
      <c r="AD33">
        <v>510</v>
      </c>
      <c r="AE33">
        <v>5</v>
      </c>
      <c r="AF33">
        <v>425</v>
      </c>
      <c r="AG33" t="s">
        <v>76</v>
      </c>
      <c r="AH33">
        <v>430</v>
      </c>
      <c r="AI33" s="64">
        <v>7815</v>
      </c>
      <c r="AJ33">
        <f t="shared" si="0"/>
        <v>976.875</v>
      </c>
    </row>
    <row r="34" spans="1:36">
      <c r="B34" t="s">
        <v>102</v>
      </c>
      <c r="AJ34">
        <f t="shared" si="0"/>
        <v>0</v>
      </c>
    </row>
    <row r="35" spans="1:36">
      <c r="A35">
        <v>16</v>
      </c>
      <c r="B35" t="s">
        <v>103</v>
      </c>
      <c r="C35">
        <v>165</v>
      </c>
      <c r="D35">
        <v>160</v>
      </c>
      <c r="E35" t="s">
        <v>76</v>
      </c>
      <c r="F35">
        <v>325</v>
      </c>
      <c r="G35">
        <v>162</v>
      </c>
      <c r="H35">
        <v>116</v>
      </c>
      <c r="I35" t="s">
        <v>76</v>
      </c>
      <c r="J35">
        <v>278</v>
      </c>
      <c r="K35">
        <v>157</v>
      </c>
      <c r="L35">
        <v>75</v>
      </c>
      <c r="M35" t="s">
        <v>76</v>
      </c>
      <c r="N35">
        <v>232</v>
      </c>
      <c r="O35">
        <v>157</v>
      </c>
      <c r="P35">
        <v>82</v>
      </c>
      <c r="Q35" t="s">
        <v>76</v>
      </c>
      <c r="R35">
        <v>239</v>
      </c>
      <c r="S35">
        <v>91</v>
      </c>
      <c r="T35">
        <v>70</v>
      </c>
      <c r="U35" t="s">
        <v>76</v>
      </c>
      <c r="V35">
        <v>161</v>
      </c>
      <c r="W35">
        <v>104</v>
      </c>
      <c r="X35">
        <v>88</v>
      </c>
      <c r="Y35" t="s">
        <v>76</v>
      </c>
      <c r="Z35">
        <v>192</v>
      </c>
      <c r="AA35">
        <v>84</v>
      </c>
      <c r="AB35">
        <v>42</v>
      </c>
      <c r="AC35" t="s">
        <v>76</v>
      </c>
      <c r="AD35">
        <v>126</v>
      </c>
      <c r="AE35">
        <v>92</v>
      </c>
      <c r="AF35">
        <v>60</v>
      </c>
      <c r="AG35" t="s">
        <v>76</v>
      </c>
      <c r="AH35">
        <v>152</v>
      </c>
      <c r="AI35" s="64">
        <v>1705</v>
      </c>
      <c r="AJ35">
        <f t="shared" si="0"/>
        <v>213.125</v>
      </c>
    </row>
    <row r="36" spans="1:36">
      <c r="B36" t="s">
        <v>104</v>
      </c>
      <c r="AJ36">
        <f t="shared" si="0"/>
        <v>0</v>
      </c>
    </row>
    <row r="37" spans="1:36">
      <c r="A37">
        <v>17</v>
      </c>
      <c r="B37" t="s">
        <v>105</v>
      </c>
      <c r="C37">
        <v>131</v>
      </c>
      <c r="D37">
        <v>140</v>
      </c>
      <c r="E37" t="s">
        <v>76</v>
      </c>
      <c r="F37">
        <v>271</v>
      </c>
      <c r="G37">
        <v>143</v>
      </c>
      <c r="H37">
        <v>149</v>
      </c>
      <c r="I37" t="s">
        <v>76</v>
      </c>
      <c r="J37">
        <v>292</v>
      </c>
      <c r="K37">
        <v>121</v>
      </c>
      <c r="L37">
        <v>131</v>
      </c>
      <c r="M37" t="s">
        <v>76</v>
      </c>
      <c r="N37">
        <v>252</v>
      </c>
      <c r="O37">
        <v>107</v>
      </c>
      <c r="P37">
        <v>106</v>
      </c>
      <c r="Q37" t="s">
        <v>76</v>
      </c>
      <c r="R37">
        <v>213</v>
      </c>
      <c r="S37">
        <v>86</v>
      </c>
      <c r="T37">
        <v>77</v>
      </c>
      <c r="U37" t="s">
        <v>76</v>
      </c>
      <c r="V37">
        <v>163</v>
      </c>
      <c r="W37">
        <v>133</v>
      </c>
      <c r="X37">
        <v>110</v>
      </c>
      <c r="Y37" t="s">
        <v>76</v>
      </c>
      <c r="Z37">
        <v>243</v>
      </c>
      <c r="AA37">
        <v>32</v>
      </c>
      <c r="AB37">
        <v>34</v>
      </c>
      <c r="AC37" t="s">
        <v>76</v>
      </c>
      <c r="AD37">
        <v>66</v>
      </c>
      <c r="AE37">
        <v>37</v>
      </c>
      <c r="AF37">
        <v>34</v>
      </c>
      <c r="AG37" t="s">
        <v>76</v>
      </c>
      <c r="AH37">
        <v>71</v>
      </c>
      <c r="AI37" s="64">
        <v>1571</v>
      </c>
      <c r="AJ37">
        <f t="shared" si="0"/>
        <v>196.375</v>
      </c>
    </row>
    <row r="38" spans="1:36">
      <c r="B38" t="s">
        <v>106</v>
      </c>
      <c r="AJ38">
        <f t="shared" si="0"/>
        <v>0</v>
      </c>
    </row>
    <row r="39" spans="1:36">
      <c r="A39">
        <v>18</v>
      </c>
      <c r="B39" t="s">
        <v>107</v>
      </c>
      <c r="C39" s="64">
        <v>10061</v>
      </c>
      <c r="D39" s="64">
        <v>18575</v>
      </c>
      <c r="E39">
        <v>3</v>
      </c>
      <c r="F39" s="64">
        <v>28639</v>
      </c>
      <c r="G39" s="64">
        <v>10056</v>
      </c>
      <c r="H39" s="64">
        <v>18860</v>
      </c>
      <c r="I39">
        <v>1</v>
      </c>
      <c r="J39" s="64">
        <v>28917</v>
      </c>
      <c r="K39" s="64">
        <v>8596</v>
      </c>
      <c r="L39" s="64">
        <v>16364</v>
      </c>
      <c r="M39">
        <v>3</v>
      </c>
      <c r="N39" s="64">
        <v>24963</v>
      </c>
      <c r="O39" s="64">
        <v>7814</v>
      </c>
      <c r="P39" s="64">
        <v>15160</v>
      </c>
      <c r="Q39" t="s">
        <v>76</v>
      </c>
      <c r="R39" s="64">
        <v>22974</v>
      </c>
      <c r="S39" s="64">
        <v>7344</v>
      </c>
      <c r="T39" s="64">
        <v>14421</v>
      </c>
      <c r="U39" t="s">
        <v>76</v>
      </c>
      <c r="V39" s="64">
        <v>21765</v>
      </c>
      <c r="W39" s="64">
        <v>7806</v>
      </c>
      <c r="X39" s="64">
        <v>15098</v>
      </c>
      <c r="Y39" t="s">
        <v>76</v>
      </c>
      <c r="Z39" s="64">
        <v>22904</v>
      </c>
      <c r="AA39" s="64">
        <v>5468</v>
      </c>
      <c r="AB39" s="64">
        <v>10740</v>
      </c>
      <c r="AC39">
        <v>1</v>
      </c>
      <c r="AD39" s="64">
        <v>16209</v>
      </c>
      <c r="AE39" s="64">
        <v>6243</v>
      </c>
      <c r="AF39" s="64">
        <v>12558</v>
      </c>
      <c r="AG39">
        <v>1</v>
      </c>
      <c r="AH39" s="64">
        <v>18802</v>
      </c>
      <c r="AI39" s="64">
        <v>185173</v>
      </c>
      <c r="AJ39">
        <f t="shared" si="0"/>
        <v>23146.625</v>
      </c>
    </row>
    <row r="40" spans="1:36">
      <c r="B40" t="s">
        <v>108</v>
      </c>
      <c r="AJ40">
        <f t="shared" si="0"/>
        <v>0</v>
      </c>
    </row>
    <row r="41" spans="1:36">
      <c r="A41">
        <v>19</v>
      </c>
      <c r="B41" t="s">
        <v>109</v>
      </c>
      <c r="C41">
        <v>25</v>
      </c>
      <c r="D41">
        <v>33</v>
      </c>
      <c r="E41" t="s">
        <v>76</v>
      </c>
      <c r="F41">
        <v>58</v>
      </c>
      <c r="G41">
        <v>35</v>
      </c>
      <c r="H41">
        <v>35</v>
      </c>
      <c r="I41" t="s">
        <v>76</v>
      </c>
      <c r="J41">
        <v>70</v>
      </c>
      <c r="K41">
        <v>26</v>
      </c>
      <c r="L41">
        <v>30</v>
      </c>
      <c r="M41" t="s">
        <v>76</v>
      </c>
      <c r="N41">
        <v>56</v>
      </c>
      <c r="O41">
        <v>19</v>
      </c>
      <c r="P41">
        <v>16</v>
      </c>
      <c r="Q41" t="s">
        <v>76</v>
      </c>
      <c r="R41">
        <v>35</v>
      </c>
      <c r="S41">
        <v>27</v>
      </c>
      <c r="T41">
        <v>14</v>
      </c>
      <c r="U41" t="s">
        <v>76</v>
      </c>
      <c r="V41">
        <v>41</v>
      </c>
      <c r="W41">
        <v>18</v>
      </c>
      <c r="X41">
        <v>34</v>
      </c>
      <c r="Y41" t="s">
        <v>76</v>
      </c>
      <c r="Z41">
        <v>52</v>
      </c>
      <c r="AA41">
        <v>18</v>
      </c>
      <c r="AB41">
        <v>26</v>
      </c>
      <c r="AC41" t="s">
        <v>76</v>
      </c>
      <c r="AD41">
        <v>44</v>
      </c>
      <c r="AE41">
        <v>26</v>
      </c>
      <c r="AF41">
        <v>17</v>
      </c>
      <c r="AG41" t="s">
        <v>76</v>
      </c>
      <c r="AH41">
        <v>43</v>
      </c>
      <c r="AI41">
        <v>399</v>
      </c>
      <c r="AJ41">
        <f t="shared" si="0"/>
        <v>49.875</v>
      </c>
    </row>
    <row r="42" spans="1:36">
      <c r="B42" t="s">
        <v>110</v>
      </c>
      <c r="AJ42">
        <f t="shared" si="0"/>
        <v>0</v>
      </c>
    </row>
    <row r="43" spans="1:36">
      <c r="A43">
        <v>20</v>
      </c>
      <c r="B43" t="s">
        <v>111</v>
      </c>
      <c r="C43">
        <v>958</v>
      </c>
      <c r="D43">
        <v>652</v>
      </c>
      <c r="E43" t="s">
        <v>76</v>
      </c>
      <c r="F43" s="64">
        <v>1610</v>
      </c>
      <c r="G43" s="64">
        <v>1083</v>
      </c>
      <c r="H43">
        <v>682</v>
      </c>
      <c r="I43">
        <v>1</v>
      </c>
      <c r="J43" s="64">
        <v>1766</v>
      </c>
      <c r="K43" s="64">
        <v>1044</v>
      </c>
      <c r="L43">
        <v>582</v>
      </c>
      <c r="M43" t="s">
        <v>76</v>
      </c>
      <c r="N43" s="64">
        <v>1626</v>
      </c>
      <c r="O43">
        <v>929</v>
      </c>
      <c r="P43">
        <v>530</v>
      </c>
      <c r="Q43" t="s">
        <v>76</v>
      </c>
      <c r="R43" s="64">
        <v>1459</v>
      </c>
      <c r="S43">
        <v>789</v>
      </c>
      <c r="T43">
        <v>465</v>
      </c>
      <c r="U43" t="s">
        <v>76</v>
      </c>
      <c r="V43" s="64">
        <v>1254</v>
      </c>
      <c r="W43">
        <v>850</v>
      </c>
      <c r="X43">
        <v>539</v>
      </c>
      <c r="Y43" t="s">
        <v>76</v>
      </c>
      <c r="Z43" s="64">
        <v>1389</v>
      </c>
      <c r="AA43">
        <v>505</v>
      </c>
      <c r="AB43">
        <v>310</v>
      </c>
      <c r="AC43" t="s">
        <v>76</v>
      </c>
      <c r="AD43">
        <v>815</v>
      </c>
      <c r="AE43">
        <v>524</v>
      </c>
      <c r="AF43">
        <v>324</v>
      </c>
      <c r="AG43" t="s">
        <v>76</v>
      </c>
      <c r="AH43">
        <v>848</v>
      </c>
      <c r="AI43" s="64">
        <v>10767</v>
      </c>
      <c r="AJ43">
        <f t="shared" si="0"/>
        <v>1345.875</v>
      </c>
    </row>
    <row r="44" spans="1:36">
      <c r="B44" t="s">
        <v>112</v>
      </c>
      <c r="AJ44">
        <f t="shared" si="0"/>
        <v>0</v>
      </c>
    </row>
    <row r="45" spans="1:36">
      <c r="A45">
        <v>21</v>
      </c>
      <c r="B45" t="s">
        <v>113</v>
      </c>
      <c r="C45" s="64">
        <v>2906</v>
      </c>
      <c r="D45" s="64">
        <v>2458</v>
      </c>
      <c r="E45" t="s">
        <v>76</v>
      </c>
      <c r="F45" s="64">
        <v>5364</v>
      </c>
      <c r="G45" s="64">
        <v>2908</v>
      </c>
      <c r="H45" s="64">
        <v>2376</v>
      </c>
      <c r="I45">
        <v>1</v>
      </c>
      <c r="J45" s="64">
        <v>5285</v>
      </c>
      <c r="K45" s="64">
        <v>2626</v>
      </c>
      <c r="L45" s="64">
        <v>2089</v>
      </c>
      <c r="M45" t="s">
        <v>76</v>
      </c>
      <c r="N45" s="64">
        <v>4715</v>
      </c>
      <c r="O45" s="64">
        <v>2473</v>
      </c>
      <c r="P45" s="64">
        <v>1880</v>
      </c>
      <c r="Q45" t="s">
        <v>76</v>
      </c>
      <c r="R45" s="64">
        <v>4353</v>
      </c>
      <c r="S45" s="64">
        <v>2180</v>
      </c>
      <c r="T45" s="64">
        <v>1726</v>
      </c>
      <c r="U45" t="s">
        <v>76</v>
      </c>
      <c r="V45" s="64">
        <v>3906</v>
      </c>
      <c r="W45" s="64">
        <v>2529</v>
      </c>
      <c r="X45" s="64">
        <v>2012</v>
      </c>
      <c r="Y45" t="s">
        <v>76</v>
      </c>
      <c r="Z45" s="64">
        <v>4541</v>
      </c>
      <c r="AA45" s="64">
        <v>1875</v>
      </c>
      <c r="AB45" s="64">
        <v>1440</v>
      </c>
      <c r="AC45" t="s">
        <v>76</v>
      </c>
      <c r="AD45" s="64">
        <v>3315</v>
      </c>
      <c r="AE45" s="64">
        <v>1921</v>
      </c>
      <c r="AF45" s="64">
        <v>1487</v>
      </c>
      <c r="AG45" t="s">
        <v>76</v>
      </c>
      <c r="AH45" s="64">
        <v>3408</v>
      </c>
      <c r="AI45" s="64">
        <v>34887</v>
      </c>
      <c r="AJ45">
        <f t="shared" si="0"/>
        <v>4360.875</v>
      </c>
    </row>
    <row r="46" spans="1:36">
      <c r="B46" t="s">
        <v>114</v>
      </c>
      <c r="AJ46">
        <f t="shared" si="0"/>
        <v>0</v>
      </c>
    </row>
    <row r="47" spans="1:36">
      <c r="B47" t="s">
        <v>115</v>
      </c>
      <c r="C47" s="64">
        <v>124088</v>
      </c>
      <c r="D47" s="64">
        <v>202024</v>
      </c>
      <c r="E47">
        <v>19</v>
      </c>
      <c r="F47" s="64">
        <v>326131</v>
      </c>
      <c r="G47" s="64">
        <v>129847</v>
      </c>
      <c r="H47" s="64">
        <v>210795</v>
      </c>
      <c r="I47">
        <v>23</v>
      </c>
      <c r="J47" s="64">
        <v>340665</v>
      </c>
      <c r="K47" s="64">
        <v>111825</v>
      </c>
      <c r="L47" s="64">
        <v>182349</v>
      </c>
      <c r="M47">
        <v>17</v>
      </c>
      <c r="N47" s="64">
        <v>294191</v>
      </c>
      <c r="O47" s="64">
        <v>104616</v>
      </c>
      <c r="P47" s="64">
        <v>171480</v>
      </c>
      <c r="Q47">
        <v>5</v>
      </c>
      <c r="R47" s="64">
        <v>276101</v>
      </c>
      <c r="S47" s="64">
        <v>100768</v>
      </c>
      <c r="T47" s="64">
        <v>164634</v>
      </c>
      <c r="U47">
        <v>2</v>
      </c>
      <c r="V47" s="64">
        <v>265404</v>
      </c>
      <c r="W47" s="64">
        <v>111431</v>
      </c>
      <c r="X47" s="64">
        <v>185796</v>
      </c>
      <c r="Y47">
        <v>5</v>
      </c>
      <c r="Z47" s="64">
        <v>297232</v>
      </c>
      <c r="AA47" s="64">
        <v>67141</v>
      </c>
      <c r="AB47" s="64">
        <v>115205</v>
      </c>
      <c r="AC47">
        <v>4</v>
      </c>
      <c r="AD47" s="64">
        <v>182350</v>
      </c>
      <c r="AE47" s="64">
        <v>80379</v>
      </c>
      <c r="AF47" s="64">
        <v>138469</v>
      </c>
      <c r="AG47">
        <v>5</v>
      </c>
      <c r="AH47" s="64">
        <v>218853</v>
      </c>
      <c r="AI47" s="64">
        <v>2200927</v>
      </c>
      <c r="AJ47">
        <f t="shared" si="0"/>
        <v>275115.875</v>
      </c>
    </row>
    <row r="49" spans="1:1">
      <c r="A49" t="s">
        <v>116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4</vt:i4>
      </vt:variant>
    </vt:vector>
  </HeadingPairs>
  <TitlesOfParts>
    <vt:vector size="4" baseType="lpstr">
      <vt:lpstr>opd2548-2560</vt:lpstr>
      <vt:lpstr>5กลุ่มโรคผู้ป่วยนอกที่สำคัญ</vt:lpstr>
      <vt:lpstr>graph</vt:lpstr>
      <vt:lpstr>ประจำปีพ.ศ.๒๕๖๐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mullika</dc:creator>
  <cp:lastModifiedBy>pratheep</cp:lastModifiedBy>
  <dcterms:created xsi:type="dcterms:W3CDTF">2011-09-14T04:04:53Z</dcterms:created>
  <dcterms:modified xsi:type="dcterms:W3CDTF">2018-01-08T09:34:39Z</dcterms:modified>
</cp:coreProperties>
</file>